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al.dorst/Documents/data/SeasonalForecastVerification.fld/"/>
    </mc:Choice>
  </mc:AlternateContent>
  <xr:revisionPtr revIDLastSave="0" documentId="13_ncr:1_{A64709D7-2C8B-E94F-816F-367F65BEEA63}" xr6:coauthVersionLast="47" xr6:coauthVersionMax="47" xr10:uidLastSave="{00000000-0000-0000-0000-000000000000}"/>
  <bookViews>
    <workbookView xWindow="0" yWindow="500" windowWidth="32000" windowHeight="16220" xr2:uid="{67E60BAF-2BCC-4942-805E-EF08E57132E4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31" i="3" l="1"/>
  <c r="AZ31" i="3"/>
  <c r="AV31" i="3"/>
  <c r="AX31" i="3"/>
  <c r="AT31" i="3"/>
  <c r="AR31" i="3"/>
  <c r="AP31" i="3"/>
  <c r="AN31" i="3"/>
  <c r="AI31" i="3"/>
  <c r="AG31" i="3"/>
  <c r="AG30" i="3"/>
  <c r="AE31" i="3"/>
  <c r="Z31" i="3"/>
  <c r="X31" i="3"/>
  <c r="V31" i="3"/>
  <c r="T31" i="3"/>
  <c r="R31" i="3"/>
  <c r="P31" i="3"/>
  <c r="N31" i="3"/>
  <c r="L31" i="3"/>
  <c r="J31" i="3"/>
  <c r="H31" i="3"/>
  <c r="F31" i="3"/>
  <c r="E31" i="3"/>
  <c r="D31" i="3"/>
  <c r="C31" i="3"/>
  <c r="B31" i="3"/>
  <c r="AL27" i="3"/>
  <c r="AM27" i="3" s="1"/>
  <c r="AL28" i="3"/>
  <c r="AM28" i="3" s="1"/>
  <c r="AL26" i="3"/>
  <c r="AM26" i="3" s="1"/>
  <c r="AC27" i="3"/>
  <c r="AD27" i="3" s="1"/>
  <c r="AC28" i="3"/>
  <c r="AD28" i="3" s="1"/>
  <c r="AC26" i="3"/>
  <c r="AL17" i="3"/>
  <c r="AM17" i="3" s="1"/>
  <c r="AL18" i="3"/>
  <c r="AM18" i="3" s="1"/>
  <c r="AL19" i="3"/>
  <c r="AL20" i="3"/>
  <c r="AM20" i="3" s="1"/>
  <c r="AL21" i="3"/>
  <c r="AM21" i="3" s="1"/>
  <c r="AL22" i="3"/>
  <c r="AM22" i="3" s="1"/>
  <c r="AL23" i="3"/>
  <c r="AM23" i="3" s="1"/>
  <c r="AL24" i="3"/>
  <c r="AM24" i="3" s="1"/>
  <c r="AL25" i="3"/>
  <c r="AM25" i="3" s="1"/>
  <c r="AL16" i="3"/>
  <c r="AM16" i="3" s="1"/>
  <c r="AC17" i="3"/>
  <c r="AD17" i="3" s="1"/>
  <c r="AC18" i="3"/>
  <c r="AD18" i="3" s="1"/>
  <c r="AC19" i="3"/>
  <c r="AD19" i="3" s="1"/>
  <c r="AC20" i="3"/>
  <c r="AD20" i="3" s="1"/>
  <c r="AC21" i="3"/>
  <c r="AD21" i="3" s="1"/>
  <c r="AC22" i="3"/>
  <c r="AD22" i="3" s="1"/>
  <c r="AC23" i="3"/>
  <c r="AD23" i="3" s="1"/>
  <c r="AC24" i="3"/>
  <c r="AD24" i="3" s="1"/>
  <c r="AC25" i="3"/>
  <c r="AD25" i="3" s="1"/>
  <c r="AC16" i="3"/>
  <c r="AL15" i="3"/>
  <c r="AM15" i="3" s="1"/>
  <c r="AC15" i="3"/>
  <c r="AD15" i="3" s="1"/>
  <c r="AL14" i="3"/>
  <c r="AM14" i="3" s="1"/>
  <c r="AC14" i="3"/>
  <c r="AD14" i="3" s="1"/>
  <c r="AL13" i="3"/>
  <c r="AM13" i="3" s="1"/>
  <c r="AC13" i="3"/>
  <c r="AD13" i="3" s="1"/>
  <c r="AL12" i="3"/>
  <c r="AM12" i="3" s="1"/>
  <c r="AC12" i="3"/>
  <c r="AD12" i="3" s="1"/>
  <c r="AL11" i="3"/>
  <c r="AM11" i="3" s="1"/>
  <c r="AC11" i="3"/>
  <c r="AD11" i="3" s="1"/>
  <c r="AL10" i="3"/>
  <c r="AM10" i="3" s="1"/>
  <c r="AC10" i="3"/>
  <c r="AD10" i="3" s="1"/>
  <c r="AL9" i="3"/>
  <c r="AM9" i="3" s="1"/>
  <c r="AC9" i="3"/>
  <c r="AL7" i="3"/>
  <c r="AM7" i="3" s="1"/>
  <c r="AC7" i="3"/>
  <c r="AD7" i="3" s="1"/>
  <c r="AD8" i="3"/>
  <c r="AD9" i="3"/>
  <c r="AD16" i="3"/>
  <c r="AD26" i="3"/>
  <c r="AM8" i="3"/>
  <c r="BB30" i="3"/>
  <c r="AZ30" i="3"/>
  <c r="AX30" i="3"/>
  <c r="AV30" i="3"/>
  <c r="AT30" i="3"/>
  <c r="AR30" i="3"/>
  <c r="AP30" i="3"/>
  <c r="AN30" i="3"/>
  <c r="AI30" i="3"/>
  <c r="AE30" i="3"/>
  <c r="Z30" i="3"/>
  <c r="X30" i="3"/>
  <c r="V30" i="3"/>
  <c r="T30" i="3"/>
  <c r="R30" i="3"/>
  <c r="P30" i="3"/>
  <c r="N30" i="3"/>
  <c r="L30" i="3"/>
  <c r="J30" i="3"/>
  <c r="H30" i="3"/>
  <c r="F30" i="3"/>
  <c r="D30" i="3"/>
  <c r="C30" i="3"/>
  <c r="B30" i="3"/>
  <c r="BC28" i="3"/>
  <c r="BC27" i="3"/>
  <c r="BA28" i="3"/>
  <c r="BA27" i="3"/>
  <c r="AY28" i="3"/>
  <c r="AY27" i="3"/>
  <c r="AW28" i="3"/>
  <c r="AW27" i="3"/>
  <c r="AU28" i="3"/>
  <c r="AU27" i="3"/>
  <c r="AS28" i="3"/>
  <c r="AS27" i="3"/>
  <c r="AQ28" i="3"/>
  <c r="AQ27" i="3"/>
  <c r="AO28" i="3"/>
  <c r="AO27" i="3"/>
  <c r="AJ28" i="3"/>
  <c r="AJ27" i="3"/>
  <c r="AH28" i="3"/>
  <c r="AH27" i="3"/>
  <c r="AF28" i="3"/>
  <c r="AF27" i="3"/>
  <c r="AA28" i="3"/>
  <c r="AA27" i="3"/>
  <c r="Y28" i="3"/>
  <c r="Y27" i="3"/>
  <c r="W28" i="3"/>
  <c r="W27" i="3"/>
  <c r="U28" i="3"/>
  <c r="U27" i="3"/>
  <c r="S28" i="3"/>
  <c r="S27" i="3"/>
  <c r="Q28" i="3"/>
  <c r="Q27" i="3"/>
  <c r="O28" i="3"/>
  <c r="O27" i="3"/>
  <c r="M28" i="3"/>
  <c r="M27" i="3"/>
  <c r="K28" i="3"/>
  <c r="K27" i="3"/>
  <c r="I28" i="3"/>
  <c r="I27" i="3"/>
  <c r="G28" i="3"/>
  <c r="G27" i="3"/>
  <c r="G26" i="3"/>
  <c r="AH26" i="3"/>
  <c r="G5" i="3"/>
  <c r="BC26" i="3"/>
  <c r="BA26" i="3"/>
  <c r="AY26" i="3"/>
  <c r="AW26" i="3"/>
  <c r="AU26" i="3"/>
  <c r="AS26" i="3"/>
  <c r="AQ26" i="3"/>
  <c r="AO26" i="3"/>
  <c r="AJ26" i="3"/>
  <c r="AF26" i="3"/>
  <c r="AA26" i="3"/>
  <c r="Y26" i="3"/>
  <c r="W26" i="3"/>
  <c r="W31" i="3" s="1"/>
  <c r="U26" i="3"/>
  <c r="S26" i="3"/>
  <c r="Q26" i="3"/>
  <c r="O26" i="3"/>
  <c r="O31" i="3" s="1"/>
  <c r="M26" i="3"/>
  <c r="K26" i="3"/>
  <c r="I26" i="3"/>
  <c r="AM6" i="3"/>
  <c r="BC8" i="3"/>
  <c r="AQ31" i="3" l="1"/>
  <c r="AY31" i="3"/>
  <c r="AF31" i="3"/>
  <c r="AO31" i="3"/>
  <c r="AW31" i="3"/>
  <c r="S31" i="3"/>
  <c r="I31" i="3"/>
  <c r="Y31" i="3"/>
  <c r="AJ31" i="3"/>
  <c r="AU31" i="3"/>
  <c r="K31" i="3"/>
  <c r="AA31" i="3"/>
  <c r="AH31" i="3"/>
  <c r="Q31" i="3"/>
  <c r="BC31" i="3"/>
  <c r="M31" i="3"/>
  <c r="U31" i="3"/>
  <c r="AS31" i="3"/>
  <c r="BA31" i="3"/>
  <c r="AD31" i="3"/>
  <c r="AL31" i="3"/>
  <c r="G31" i="3"/>
  <c r="AC31" i="3"/>
  <c r="Q30" i="3"/>
  <c r="I30" i="3"/>
  <c r="Y30" i="3"/>
  <c r="AS30" i="3"/>
  <c r="BA30" i="3"/>
  <c r="O30" i="3"/>
  <c r="W30" i="3"/>
  <c r="AJ30" i="3"/>
  <c r="AL30" i="3"/>
  <c r="AM19" i="3"/>
  <c r="AC30" i="3"/>
  <c r="AU30" i="3"/>
  <c r="K30" i="3"/>
  <c r="S30" i="3"/>
  <c r="AA30" i="3"/>
  <c r="AO30" i="3"/>
  <c r="AW30" i="3"/>
  <c r="G30" i="3"/>
  <c r="BC30" i="3"/>
  <c r="M30" i="3"/>
  <c r="U30" i="3"/>
  <c r="AF30" i="3"/>
  <c r="AQ30" i="3"/>
  <c r="AY30" i="3"/>
  <c r="AH30" i="3"/>
  <c r="AM31" i="3" l="1"/>
  <c r="AD30" i="3"/>
  <c r="AM30" i="3"/>
  <c r="E30" i="3"/>
</calcChain>
</file>

<file path=xl/sharedStrings.xml><?xml version="1.0" encoding="utf-8"?>
<sst xmlns="http://schemas.openxmlformats.org/spreadsheetml/2006/main" count="67" uniqueCount="20">
  <si>
    <t>Year</t>
  </si>
  <si>
    <t>Observed</t>
  </si>
  <si>
    <t>Colorado State University</t>
  </si>
  <si>
    <t>Tropical Storm Risk</t>
  </si>
  <si>
    <t>Early (April)</t>
  </si>
  <si>
    <t>Late (August)</t>
  </si>
  <si>
    <t>Early (May)</t>
  </si>
  <si>
    <t>Early (June)</t>
  </si>
  <si>
    <t>NS</t>
  </si>
  <si>
    <t>HU</t>
  </si>
  <si>
    <t>MH</t>
  </si>
  <si>
    <t>ACE</t>
  </si>
  <si>
    <t>ΔNS</t>
  </si>
  <si>
    <t>ΔHU</t>
  </si>
  <si>
    <t>ΔMH</t>
  </si>
  <si>
    <t>ΔACE</t>
  </si>
  <si>
    <t>Average</t>
  </si>
  <si>
    <t>NOAA (CPC/AOML/NHC)</t>
  </si>
  <si>
    <t>% ACE</t>
  </si>
  <si>
    <t>Stnd 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</si>
</sst>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1" fontId="0" fillId="0" borderId="0"/>
  </cellStyleXfs>
  <cellXfs count="6">
    <xf numFmtId="1" fontId="0" fillId="0" borderId="0" xfId="0"/>
    <xf numFmtId="164" fontId="0" fillId="0" borderId="0" xfId="0" applyNumberFormat="1"/>
    <xf numFmtId="0" fontId="0" fillId="0" borderId="0" xfId="0" applyNumberFormat="1"/>
    <xf numFmtId="2" fontId="0" fillId="0" borderId="0" xfId="0" applyNumberFormat="1"/>
    <xf numFmtId="1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D3D5-359D-D441-B407-AD99003CEC90}">
  <dimension ref="A1:BC31"/>
  <sheetViews>
    <sheetView tabSelected="1" zoomScaleNormal="100" workbookViewId="0">
      <selection activeCell="F31" sqref="F31"/>
    </sheetView>
  </sheetViews>
  <sheetFormatPr baseColWidth="10" defaultRowHeight="16" x14ac:dyDescent="0.2"/>
  <cols>
    <col min="22" max="27" width="10.83203125" style="1"/>
    <col min="28" max="28" width="0" style="1" hidden="1" customWidth="1"/>
    <col min="29" max="30" width="10.83203125" style="3"/>
    <col min="31" max="36" width="10.83203125" style="1"/>
    <col min="37" max="37" width="0" style="1" hidden="1" customWidth="1"/>
    <col min="38" max="39" width="10.83203125" style="3"/>
  </cols>
  <sheetData>
    <row r="1" spans="1:55" x14ac:dyDescent="0.2">
      <c r="A1" s="4" t="s">
        <v>0</v>
      </c>
      <c r="B1" s="4" t="s">
        <v>1</v>
      </c>
      <c r="C1" s="4"/>
      <c r="D1" s="4"/>
      <c r="E1" s="4"/>
      <c r="F1" s="4" t="s">
        <v>2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 t="s">
        <v>17</v>
      </c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4" t="s">
        <v>3</v>
      </c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</row>
    <row r="2" spans="1:5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</row>
    <row r="3" spans="1:55" x14ac:dyDescent="0.2">
      <c r="A3" s="4"/>
      <c r="B3" s="4"/>
      <c r="C3" s="4"/>
      <c r="D3" s="4"/>
      <c r="E3" s="4"/>
      <c r="F3" s="4" t="s">
        <v>4</v>
      </c>
      <c r="G3" s="4"/>
      <c r="H3" s="4"/>
      <c r="I3" s="4"/>
      <c r="J3" s="4"/>
      <c r="K3" s="4"/>
      <c r="L3" s="4"/>
      <c r="M3" s="4"/>
      <c r="N3" s="4" t="s">
        <v>5</v>
      </c>
      <c r="O3" s="4"/>
      <c r="P3" s="4"/>
      <c r="Q3" s="4"/>
      <c r="R3" s="4"/>
      <c r="S3" s="4"/>
      <c r="T3" s="4"/>
      <c r="U3" s="4"/>
      <c r="V3" s="4" t="s">
        <v>6</v>
      </c>
      <c r="W3" s="4"/>
      <c r="X3" s="4"/>
      <c r="Y3" s="4"/>
      <c r="Z3" s="4"/>
      <c r="AA3" s="4"/>
      <c r="AB3" s="4"/>
      <c r="AC3" s="4"/>
      <c r="AD3" s="4"/>
      <c r="AE3" s="4" t="s">
        <v>5</v>
      </c>
      <c r="AF3" s="4"/>
      <c r="AG3" s="4"/>
      <c r="AH3" s="4"/>
      <c r="AI3" s="4"/>
      <c r="AJ3" s="4"/>
      <c r="AK3" s="4"/>
      <c r="AL3" s="4"/>
      <c r="AM3" s="4"/>
      <c r="AN3" s="4" t="s">
        <v>7</v>
      </c>
      <c r="AO3" s="4"/>
      <c r="AP3" s="4"/>
      <c r="AQ3" s="4"/>
      <c r="AR3" s="4"/>
      <c r="AS3" s="4"/>
      <c r="AT3" s="4"/>
      <c r="AU3" s="4"/>
      <c r="AV3" s="4" t="s">
        <v>5</v>
      </c>
      <c r="AW3" s="4"/>
      <c r="AX3" s="4"/>
      <c r="AY3" s="4"/>
      <c r="AZ3" s="4"/>
      <c r="BA3" s="4"/>
      <c r="BB3" s="4"/>
      <c r="BC3" s="4"/>
    </row>
    <row r="4" spans="1:55" x14ac:dyDescent="0.2">
      <c r="A4" s="4"/>
      <c r="B4" t="s">
        <v>8</v>
      </c>
      <c r="C4" t="s">
        <v>9</v>
      </c>
      <c r="D4" t="s">
        <v>10</v>
      </c>
      <c r="E4" t="s">
        <v>11</v>
      </c>
      <c r="F4" t="s">
        <v>8</v>
      </c>
      <c r="G4" t="s">
        <v>12</v>
      </c>
      <c r="H4" t="s">
        <v>9</v>
      </c>
      <c r="I4" t="s">
        <v>13</v>
      </c>
      <c r="J4" t="s">
        <v>10</v>
      </c>
      <c r="K4" t="s">
        <v>14</v>
      </c>
      <c r="L4" t="s">
        <v>11</v>
      </c>
      <c r="M4" t="s">
        <v>15</v>
      </c>
      <c r="N4" t="s">
        <v>8</v>
      </c>
      <c r="O4" t="s">
        <v>12</v>
      </c>
      <c r="P4" t="s">
        <v>9</v>
      </c>
      <c r="Q4" t="s">
        <v>13</v>
      </c>
      <c r="R4" t="s">
        <v>10</v>
      </c>
      <c r="S4" t="s">
        <v>14</v>
      </c>
      <c r="T4" t="s">
        <v>11</v>
      </c>
      <c r="U4" t="s">
        <v>15</v>
      </c>
      <c r="V4" t="s">
        <v>8</v>
      </c>
      <c r="W4" t="s">
        <v>12</v>
      </c>
      <c r="X4" t="s">
        <v>9</v>
      </c>
      <c r="Y4" t="s">
        <v>13</v>
      </c>
      <c r="Z4" t="s">
        <v>10</v>
      </c>
      <c r="AA4" t="s">
        <v>14</v>
      </c>
      <c r="AB4" t="s">
        <v>18</v>
      </c>
      <c r="AC4" s="3" t="s">
        <v>11</v>
      </c>
      <c r="AD4" s="3" t="s">
        <v>15</v>
      </c>
      <c r="AE4" t="s">
        <v>8</v>
      </c>
      <c r="AF4" t="s">
        <v>12</v>
      </c>
      <c r="AG4" t="s">
        <v>9</v>
      </c>
      <c r="AH4" t="s">
        <v>13</v>
      </c>
      <c r="AI4" t="s">
        <v>10</v>
      </c>
      <c r="AJ4" t="s">
        <v>14</v>
      </c>
      <c r="AK4" t="s">
        <v>18</v>
      </c>
      <c r="AL4" s="3" t="s">
        <v>11</v>
      </c>
      <c r="AM4" s="3" t="s">
        <v>15</v>
      </c>
      <c r="AN4" t="s">
        <v>8</v>
      </c>
      <c r="AO4" t="s">
        <v>12</v>
      </c>
      <c r="AP4" t="s">
        <v>9</v>
      </c>
      <c r="AQ4" t="s">
        <v>13</v>
      </c>
      <c r="AR4" t="s">
        <v>10</v>
      </c>
      <c r="AS4" t="s">
        <v>14</v>
      </c>
      <c r="AT4" t="s">
        <v>11</v>
      </c>
      <c r="AU4" t="s">
        <v>15</v>
      </c>
      <c r="AV4" t="s">
        <v>8</v>
      </c>
      <c r="AW4" t="s">
        <v>12</v>
      </c>
      <c r="AX4" t="s">
        <v>9</v>
      </c>
      <c r="AY4" t="s">
        <v>13</v>
      </c>
      <c r="AZ4" t="s">
        <v>10</v>
      </c>
      <c r="BA4" t="s">
        <v>14</v>
      </c>
      <c r="BB4" t="s">
        <v>11</v>
      </c>
      <c r="BC4" t="s">
        <v>15</v>
      </c>
    </row>
    <row r="5" spans="1:55" x14ac:dyDescent="0.2">
      <c r="A5">
        <v>2000</v>
      </c>
      <c r="B5">
        <v>15</v>
      </c>
      <c r="C5">
        <v>8</v>
      </c>
      <c r="D5">
        <v>3</v>
      </c>
      <c r="E5">
        <v>119</v>
      </c>
      <c r="F5">
        <v>11</v>
      </c>
      <c r="G5">
        <f>B5-F5</f>
        <v>4</v>
      </c>
      <c r="H5">
        <v>7</v>
      </c>
      <c r="I5">
        <v>1</v>
      </c>
      <c r="J5">
        <v>3</v>
      </c>
      <c r="K5">
        <v>0</v>
      </c>
      <c r="L5">
        <v>125</v>
      </c>
      <c r="M5">
        <v>-6</v>
      </c>
      <c r="N5">
        <v>11</v>
      </c>
      <c r="O5">
        <v>4</v>
      </c>
      <c r="P5">
        <v>7</v>
      </c>
      <c r="Q5">
        <v>1</v>
      </c>
      <c r="R5">
        <v>3</v>
      </c>
      <c r="S5">
        <v>0</v>
      </c>
      <c r="T5">
        <v>130</v>
      </c>
      <c r="U5">
        <v>-11</v>
      </c>
      <c r="V5"/>
      <c r="W5"/>
      <c r="X5"/>
      <c r="Y5"/>
      <c r="Z5"/>
      <c r="AA5"/>
      <c r="AB5"/>
      <c r="AE5"/>
      <c r="AF5"/>
      <c r="AG5"/>
      <c r="AH5"/>
      <c r="AI5"/>
      <c r="AJ5"/>
      <c r="AK5"/>
      <c r="AN5">
        <v>8.6999999999999993</v>
      </c>
      <c r="AO5">
        <v>6.3</v>
      </c>
      <c r="AP5">
        <v>5.0999999999999996</v>
      </c>
      <c r="AQ5">
        <v>2.9</v>
      </c>
      <c r="AR5">
        <v>2.1</v>
      </c>
      <c r="AS5">
        <v>0.9</v>
      </c>
      <c r="AV5">
        <v>10.4</v>
      </c>
      <c r="AW5">
        <v>4.5999999999999996</v>
      </c>
      <c r="AX5">
        <v>6.3</v>
      </c>
      <c r="AY5">
        <v>1.7</v>
      </c>
      <c r="AZ5">
        <v>3</v>
      </c>
      <c r="BA5">
        <v>0</v>
      </c>
    </row>
    <row r="6" spans="1:55" x14ac:dyDescent="0.2">
      <c r="A6">
        <v>2001</v>
      </c>
      <c r="B6">
        <v>15</v>
      </c>
      <c r="C6">
        <v>9</v>
      </c>
      <c r="D6">
        <v>4</v>
      </c>
      <c r="E6">
        <v>110</v>
      </c>
      <c r="F6">
        <v>10</v>
      </c>
      <c r="G6">
        <v>5</v>
      </c>
      <c r="H6">
        <v>6</v>
      </c>
      <c r="I6">
        <v>3</v>
      </c>
      <c r="J6">
        <v>2</v>
      </c>
      <c r="K6">
        <v>2</v>
      </c>
      <c r="L6">
        <v>100</v>
      </c>
      <c r="M6">
        <v>10</v>
      </c>
      <c r="N6">
        <v>12</v>
      </c>
      <c r="O6">
        <v>3</v>
      </c>
      <c r="P6">
        <v>7</v>
      </c>
      <c r="Q6">
        <v>2</v>
      </c>
      <c r="R6">
        <v>3</v>
      </c>
      <c r="S6">
        <v>1</v>
      </c>
      <c r="T6">
        <v>120</v>
      </c>
      <c r="U6">
        <v>-10</v>
      </c>
      <c r="V6" s="1">
        <v>9.5</v>
      </c>
      <c r="W6" s="2">
        <v>-5.5</v>
      </c>
      <c r="X6" s="2">
        <v>6</v>
      </c>
      <c r="Y6" s="2">
        <v>3</v>
      </c>
      <c r="Z6" s="2">
        <v>2.5</v>
      </c>
      <c r="AA6" s="2">
        <v>1.5</v>
      </c>
      <c r="AB6" s="2"/>
      <c r="AE6" s="2">
        <v>10.5</v>
      </c>
      <c r="AF6" s="2">
        <v>4.5</v>
      </c>
      <c r="AG6" s="2">
        <v>7</v>
      </c>
      <c r="AH6" s="2">
        <v>2</v>
      </c>
      <c r="AI6" s="2">
        <v>3</v>
      </c>
      <c r="AJ6" s="2">
        <v>1</v>
      </c>
      <c r="AK6" s="2">
        <v>120</v>
      </c>
      <c r="AL6" s="3">
        <v>103.2</v>
      </c>
      <c r="AM6" s="3">
        <f>E6-AL6</f>
        <v>6.7999999999999972</v>
      </c>
      <c r="AN6">
        <v>10.9</v>
      </c>
      <c r="AO6">
        <v>4.0999999999999996</v>
      </c>
      <c r="AP6">
        <v>5.8</v>
      </c>
      <c r="AQ6">
        <v>3.2</v>
      </c>
      <c r="AR6">
        <v>2.4</v>
      </c>
      <c r="AS6">
        <v>1.6</v>
      </c>
      <c r="AV6">
        <v>11.8</v>
      </c>
      <c r="AW6">
        <v>3.2</v>
      </c>
      <c r="AX6">
        <v>6.9</v>
      </c>
      <c r="AY6">
        <v>2.1</v>
      </c>
      <c r="AZ6">
        <v>2.9</v>
      </c>
      <c r="BA6">
        <v>1.1000000000000001</v>
      </c>
    </row>
    <row r="7" spans="1:55" x14ac:dyDescent="0.2">
      <c r="A7">
        <v>2002</v>
      </c>
      <c r="B7">
        <v>12</v>
      </c>
      <c r="C7">
        <v>4</v>
      </c>
      <c r="D7">
        <v>2</v>
      </c>
      <c r="E7">
        <v>67</v>
      </c>
      <c r="F7">
        <v>12</v>
      </c>
      <c r="G7">
        <v>0</v>
      </c>
      <c r="H7">
        <v>7</v>
      </c>
      <c r="I7">
        <v>-3</v>
      </c>
      <c r="J7">
        <v>3</v>
      </c>
      <c r="K7">
        <v>-1</v>
      </c>
      <c r="L7">
        <v>125</v>
      </c>
      <c r="M7">
        <v>-58</v>
      </c>
      <c r="N7">
        <v>9</v>
      </c>
      <c r="O7">
        <v>3</v>
      </c>
      <c r="P7">
        <v>4</v>
      </c>
      <c r="Q7">
        <v>0</v>
      </c>
      <c r="R7">
        <v>1</v>
      </c>
      <c r="S7">
        <v>1</v>
      </c>
      <c r="T7">
        <v>60</v>
      </c>
      <c r="U7">
        <v>7</v>
      </c>
      <c r="V7" s="1">
        <v>11</v>
      </c>
      <c r="W7" s="2">
        <v>-1</v>
      </c>
      <c r="X7" s="2">
        <v>7</v>
      </c>
      <c r="Y7" s="2">
        <v>-3</v>
      </c>
      <c r="Z7" s="2">
        <v>2.5</v>
      </c>
      <c r="AA7" s="2">
        <v>-0.5</v>
      </c>
      <c r="AB7" s="2">
        <v>115</v>
      </c>
      <c r="AC7" s="3">
        <f>AB7/100*87.5</f>
        <v>100.62499999999999</v>
      </c>
      <c r="AD7" s="3">
        <f t="shared" ref="AD7:AD28" si="0">E7-AC7</f>
        <v>-33.624999999999986</v>
      </c>
      <c r="AE7" s="2">
        <v>8.5</v>
      </c>
      <c r="AF7" s="2">
        <v>3.5</v>
      </c>
      <c r="AG7" s="2">
        <v>5</v>
      </c>
      <c r="AH7" s="2">
        <v>-1</v>
      </c>
      <c r="AI7" s="2">
        <v>2</v>
      </c>
      <c r="AJ7" s="2">
        <v>0</v>
      </c>
      <c r="AK7" s="2">
        <v>80</v>
      </c>
      <c r="AL7" s="3">
        <f>AK7/100*87.5</f>
        <v>70</v>
      </c>
      <c r="AM7" s="3">
        <f t="shared" ref="AM7:AM28" si="1">E7-AL7</f>
        <v>-3</v>
      </c>
      <c r="AN7">
        <v>8.9</v>
      </c>
      <c r="AO7">
        <v>3.1</v>
      </c>
      <c r="AP7">
        <v>4.5999999999999996</v>
      </c>
      <c r="AQ7">
        <v>-0.6</v>
      </c>
      <c r="AR7">
        <v>1.6</v>
      </c>
      <c r="AS7">
        <v>0.4</v>
      </c>
      <c r="AV7">
        <v>8.1</v>
      </c>
      <c r="AW7">
        <v>3.9</v>
      </c>
      <c r="AX7">
        <v>3.9</v>
      </c>
      <c r="AY7">
        <v>0.1</v>
      </c>
      <c r="AZ7">
        <v>1.3</v>
      </c>
      <c r="BA7">
        <v>0.7</v>
      </c>
    </row>
    <row r="8" spans="1:55" x14ac:dyDescent="0.2">
      <c r="A8">
        <v>2003</v>
      </c>
      <c r="B8">
        <v>16</v>
      </c>
      <c r="C8">
        <v>7</v>
      </c>
      <c r="D8">
        <v>3</v>
      </c>
      <c r="E8">
        <v>176</v>
      </c>
      <c r="F8">
        <v>12</v>
      </c>
      <c r="G8">
        <v>4</v>
      </c>
      <c r="H8">
        <v>8</v>
      </c>
      <c r="I8">
        <v>-1</v>
      </c>
      <c r="J8">
        <v>3</v>
      </c>
      <c r="K8">
        <v>0</v>
      </c>
      <c r="L8">
        <v>140</v>
      </c>
      <c r="M8">
        <v>36</v>
      </c>
      <c r="N8">
        <v>14</v>
      </c>
      <c r="O8">
        <v>2</v>
      </c>
      <c r="P8">
        <v>8</v>
      </c>
      <c r="Q8">
        <v>-1</v>
      </c>
      <c r="R8">
        <v>3</v>
      </c>
      <c r="S8">
        <v>0</v>
      </c>
      <c r="T8">
        <v>120</v>
      </c>
      <c r="U8">
        <v>56</v>
      </c>
      <c r="V8" s="1">
        <v>13</v>
      </c>
      <c r="W8" s="2">
        <v>-3</v>
      </c>
      <c r="X8" s="2">
        <v>7.5</v>
      </c>
      <c r="Y8" s="2">
        <v>-0.5</v>
      </c>
      <c r="Z8" s="2">
        <v>3</v>
      </c>
      <c r="AA8" s="2">
        <v>0</v>
      </c>
      <c r="AB8" s="2">
        <v>145</v>
      </c>
      <c r="AC8" s="3">
        <v>124.7</v>
      </c>
      <c r="AD8" s="3">
        <f t="shared" si="0"/>
        <v>51.3</v>
      </c>
      <c r="AE8" s="2">
        <v>13.5</v>
      </c>
      <c r="AF8" s="2">
        <v>2.5</v>
      </c>
      <c r="AG8" s="2">
        <v>8</v>
      </c>
      <c r="AH8" s="2">
        <v>-1</v>
      </c>
      <c r="AI8" s="2">
        <v>3.5</v>
      </c>
      <c r="AJ8" s="2">
        <v>-0.5</v>
      </c>
      <c r="AK8" s="2">
        <v>145</v>
      </c>
      <c r="AL8" s="3">
        <v>124.7</v>
      </c>
      <c r="AM8" s="3">
        <f t="shared" si="1"/>
        <v>51.3</v>
      </c>
      <c r="AN8">
        <v>12.4</v>
      </c>
      <c r="AO8">
        <v>3.6</v>
      </c>
      <c r="AP8">
        <v>7</v>
      </c>
      <c r="AQ8">
        <v>0</v>
      </c>
      <c r="AR8">
        <v>2.8</v>
      </c>
      <c r="AS8">
        <v>0.2</v>
      </c>
      <c r="AT8">
        <v>158</v>
      </c>
      <c r="AU8">
        <v>18</v>
      </c>
      <c r="AV8">
        <v>11.7</v>
      </c>
      <c r="AW8">
        <v>4.3</v>
      </c>
      <c r="AX8">
        <v>6.5</v>
      </c>
      <c r="AY8">
        <v>0.5</v>
      </c>
      <c r="AZ8">
        <v>2.4</v>
      </c>
      <c r="BA8">
        <v>0.6</v>
      </c>
      <c r="BB8">
        <v>108</v>
      </c>
      <c r="BC8">
        <f>E8-BB8</f>
        <v>68</v>
      </c>
    </row>
    <row r="9" spans="1:55" x14ac:dyDescent="0.2">
      <c r="A9">
        <v>2004</v>
      </c>
      <c r="B9">
        <v>15</v>
      </c>
      <c r="C9">
        <v>9</v>
      </c>
      <c r="D9">
        <v>6</v>
      </c>
      <c r="E9">
        <v>227</v>
      </c>
      <c r="F9">
        <v>14</v>
      </c>
      <c r="G9">
        <v>1</v>
      </c>
      <c r="H9">
        <v>8</v>
      </c>
      <c r="I9">
        <v>1</v>
      </c>
      <c r="J9">
        <v>3</v>
      </c>
      <c r="K9">
        <v>3</v>
      </c>
      <c r="L9">
        <v>145</v>
      </c>
      <c r="M9">
        <v>82</v>
      </c>
      <c r="N9">
        <v>13</v>
      </c>
      <c r="O9">
        <v>2</v>
      </c>
      <c r="P9">
        <v>7</v>
      </c>
      <c r="Q9">
        <v>2</v>
      </c>
      <c r="R9">
        <v>3</v>
      </c>
      <c r="S9">
        <v>3</v>
      </c>
      <c r="T9">
        <v>125</v>
      </c>
      <c r="U9">
        <v>102</v>
      </c>
      <c r="V9" s="1">
        <v>13.5</v>
      </c>
      <c r="W9" s="2">
        <v>-1.5</v>
      </c>
      <c r="X9" s="2">
        <v>7</v>
      </c>
      <c r="Y9" s="2">
        <v>2</v>
      </c>
      <c r="Z9" s="2">
        <v>3</v>
      </c>
      <c r="AA9" s="2">
        <v>3</v>
      </c>
      <c r="AB9" s="2">
        <v>130</v>
      </c>
      <c r="AC9" s="3">
        <f t="shared" ref="AC9:AC14" si="2">AB9/100*87.5</f>
        <v>113.75</v>
      </c>
      <c r="AD9" s="3">
        <f t="shared" si="0"/>
        <v>113.25</v>
      </c>
      <c r="AE9" s="2">
        <v>13.5</v>
      </c>
      <c r="AF9" s="2">
        <v>1.5</v>
      </c>
      <c r="AG9" s="2">
        <v>7</v>
      </c>
      <c r="AH9" s="2">
        <v>2</v>
      </c>
      <c r="AI9" s="2">
        <v>3</v>
      </c>
      <c r="AJ9" s="2">
        <v>3</v>
      </c>
      <c r="AK9" s="2">
        <v>120</v>
      </c>
      <c r="AL9" s="3">
        <f t="shared" ref="AL9:AL15" si="3">AK9/100*87.5</f>
        <v>105</v>
      </c>
      <c r="AM9" s="3">
        <f t="shared" si="1"/>
        <v>122</v>
      </c>
      <c r="AN9">
        <v>12.6</v>
      </c>
      <c r="AO9">
        <v>2.4</v>
      </c>
      <c r="AP9">
        <v>6.8</v>
      </c>
      <c r="AQ9">
        <v>2.2000000000000002</v>
      </c>
      <c r="AR9">
        <v>2.7</v>
      </c>
      <c r="AS9">
        <v>3.3</v>
      </c>
      <c r="AT9">
        <v>120</v>
      </c>
      <c r="AU9">
        <v>107</v>
      </c>
      <c r="AV9">
        <v>14</v>
      </c>
      <c r="AW9">
        <v>1</v>
      </c>
      <c r="AX9">
        <v>7.6</v>
      </c>
      <c r="AY9">
        <v>1.4</v>
      </c>
      <c r="AZ9">
        <v>3.1</v>
      </c>
      <c r="BA9">
        <v>2.9</v>
      </c>
      <c r="BB9">
        <v>145</v>
      </c>
      <c r="BC9">
        <v>82</v>
      </c>
    </row>
    <row r="10" spans="1:55" x14ac:dyDescent="0.2">
      <c r="A10">
        <v>2005</v>
      </c>
      <c r="B10">
        <v>28</v>
      </c>
      <c r="C10">
        <v>15</v>
      </c>
      <c r="D10">
        <v>7</v>
      </c>
      <c r="E10">
        <v>250</v>
      </c>
      <c r="F10">
        <v>13</v>
      </c>
      <c r="G10">
        <v>15</v>
      </c>
      <c r="H10">
        <v>7</v>
      </c>
      <c r="I10">
        <v>8</v>
      </c>
      <c r="J10">
        <v>3</v>
      </c>
      <c r="K10">
        <v>4</v>
      </c>
      <c r="L10">
        <v>135</v>
      </c>
      <c r="M10">
        <v>115</v>
      </c>
      <c r="N10">
        <v>20</v>
      </c>
      <c r="O10">
        <v>8</v>
      </c>
      <c r="P10">
        <v>10</v>
      </c>
      <c r="Q10">
        <v>5</v>
      </c>
      <c r="R10">
        <v>6</v>
      </c>
      <c r="S10">
        <v>1</v>
      </c>
      <c r="T10">
        <v>235</v>
      </c>
      <c r="U10">
        <v>15</v>
      </c>
      <c r="V10" s="1">
        <v>13.5</v>
      </c>
      <c r="W10" s="2">
        <v>-14.5</v>
      </c>
      <c r="X10" s="2">
        <v>8</v>
      </c>
      <c r="Y10" s="2">
        <v>7</v>
      </c>
      <c r="Z10" s="2">
        <v>4</v>
      </c>
      <c r="AA10" s="2">
        <v>3</v>
      </c>
      <c r="AB10" s="2">
        <v>155</v>
      </c>
      <c r="AC10" s="3">
        <f t="shared" si="2"/>
        <v>135.625</v>
      </c>
      <c r="AD10" s="3">
        <f t="shared" si="0"/>
        <v>114.375</v>
      </c>
      <c r="AE10" s="2">
        <v>19.5</v>
      </c>
      <c r="AF10" s="2">
        <v>8.5</v>
      </c>
      <c r="AG10" s="2">
        <v>10</v>
      </c>
      <c r="AH10" s="2">
        <v>5</v>
      </c>
      <c r="AI10" s="2">
        <v>6</v>
      </c>
      <c r="AJ10" s="2">
        <v>1</v>
      </c>
      <c r="AK10" s="2">
        <v>225</v>
      </c>
      <c r="AL10" s="3">
        <f t="shared" si="3"/>
        <v>196.875</v>
      </c>
      <c r="AM10" s="3">
        <f t="shared" si="1"/>
        <v>53.125</v>
      </c>
      <c r="AN10">
        <v>13.9</v>
      </c>
      <c r="AO10">
        <v>14.1</v>
      </c>
      <c r="AP10">
        <v>7.8</v>
      </c>
      <c r="AQ10">
        <v>7.2</v>
      </c>
      <c r="AR10">
        <v>3.6</v>
      </c>
      <c r="AS10">
        <v>3.4</v>
      </c>
      <c r="AT10">
        <v>158</v>
      </c>
      <c r="AU10">
        <v>92</v>
      </c>
      <c r="AV10">
        <v>22.1</v>
      </c>
      <c r="AW10">
        <v>5.9</v>
      </c>
      <c r="AX10">
        <v>11.4</v>
      </c>
      <c r="AY10">
        <v>3.6</v>
      </c>
      <c r="AZ10">
        <v>6.6</v>
      </c>
      <c r="BA10">
        <v>0.4</v>
      </c>
      <c r="BB10">
        <v>249</v>
      </c>
      <c r="BC10">
        <v>1</v>
      </c>
    </row>
    <row r="11" spans="1:55" x14ac:dyDescent="0.2">
      <c r="A11">
        <v>2006</v>
      </c>
      <c r="B11">
        <v>10</v>
      </c>
      <c r="C11">
        <v>5</v>
      </c>
      <c r="D11">
        <v>2</v>
      </c>
      <c r="E11">
        <v>79</v>
      </c>
      <c r="F11">
        <v>17</v>
      </c>
      <c r="G11">
        <v>-7</v>
      </c>
      <c r="H11">
        <v>9</v>
      </c>
      <c r="I11">
        <v>-4</v>
      </c>
      <c r="J11">
        <v>5</v>
      </c>
      <c r="K11">
        <v>-3</v>
      </c>
      <c r="L11">
        <v>195</v>
      </c>
      <c r="M11">
        <v>-116</v>
      </c>
      <c r="N11">
        <v>15</v>
      </c>
      <c r="O11">
        <v>-5</v>
      </c>
      <c r="P11">
        <v>7</v>
      </c>
      <c r="Q11">
        <v>-2</v>
      </c>
      <c r="R11">
        <v>3</v>
      </c>
      <c r="S11">
        <v>-1</v>
      </c>
      <c r="T11">
        <v>140</v>
      </c>
      <c r="U11">
        <v>-61</v>
      </c>
      <c r="V11" s="1">
        <v>14.5</v>
      </c>
      <c r="W11" s="2">
        <v>4.5</v>
      </c>
      <c r="X11" s="2">
        <v>9</v>
      </c>
      <c r="Y11" s="2">
        <v>-4</v>
      </c>
      <c r="Z11" s="2">
        <v>5</v>
      </c>
      <c r="AA11" s="2">
        <v>-3</v>
      </c>
      <c r="AB11" s="2">
        <v>170</v>
      </c>
      <c r="AC11" s="3">
        <f t="shared" si="2"/>
        <v>148.75</v>
      </c>
      <c r="AD11" s="3">
        <f t="shared" si="0"/>
        <v>-69.75</v>
      </c>
      <c r="AE11" s="2">
        <v>13.5</v>
      </c>
      <c r="AF11" s="2">
        <v>-3.5</v>
      </c>
      <c r="AG11" s="2">
        <v>8</v>
      </c>
      <c r="AH11" s="2">
        <v>-3</v>
      </c>
      <c r="AI11" s="2">
        <v>3.5</v>
      </c>
      <c r="AJ11" s="2">
        <v>-1.5</v>
      </c>
      <c r="AK11" s="2">
        <v>140</v>
      </c>
      <c r="AL11" s="3">
        <f t="shared" si="3"/>
        <v>122.49999999999999</v>
      </c>
      <c r="AM11" s="3">
        <f t="shared" si="1"/>
        <v>-43.499999999999986</v>
      </c>
      <c r="AN11">
        <v>14.6</v>
      </c>
      <c r="AO11">
        <v>-4.5999999999999996</v>
      </c>
      <c r="AP11">
        <v>7.9</v>
      </c>
      <c r="AQ11">
        <v>-2.9</v>
      </c>
      <c r="AR11">
        <v>3.6</v>
      </c>
      <c r="AS11">
        <v>-1.6</v>
      </c>
      <c r="AT11">
        <v>147</v>
      </c>
      <c r="AU11">
        <v>-68</v>
      </c>
      <c r="AV11">
        <v>15.9</v>
      </c>
      <c r="AW11">
        <v>-5.9</v>
      </c>
      <c r="AX11">
        <v>7.9</v>
      </c>
      <c r="AY11">
        <v>-2.9</v>
      </c>
      <c r="AZ11">
        <v>3.5</v>
      </c>
      <c r="BA11">
        <v>-1.5</v>
      </c>
      <c r="BB11">
        <v>145</v>
      </c>
      <c r="BC11">
        <v>-66</v>
      </c>
    </row>
    <row r="12" spans="1:55" x14ac:dyDescent="0.2">
      <c r="A12">
        <v>2007</v>
      </c>
      <c r="B12">
        <v>15</v>
      </c>
      <c r="C12">
        <v>6</v>
      </c>
      <c r="D12">
        <v>2</v>
      </c>
      <c r="E12">
        <v>74</v>
      </c>
      <c r="F12">
        <v>17</v>
      </c>
      <c r="G12">
        <v>-2</v>
      </c>
      <c r="H12">
        <v>9</v>
      </c>
      <c r="I12">
        <v>-3</v>
      </c>
      <c r="J12">
        <v>5</v>
      </c>
      <c r="K12">
        <v>-3</v>
      </c>
      <c r="L12">
        <v>170</v>
      </c>
      <c r="M12">
        <v>-96</v>
      </c>
      <c r="N12">
        <v>15</v>
      </c>
      <c r="O12">
        <v>0</v>
      </c>
      <c r="P12">
        <v>8</v>
      </c>
      <c r="Q12">
        <v>-2</v>
      </c>
      <c r="R12">
        <v>4</v>
      </c>
      <c r="S12">
        <v>-2</v>
      </c>
      <c r="T12">
        <v>150</v>
      </c>
      <c r="U12">
        <v>-76</v>
      </c>
      <c r="V12" s="1">
        <v>15</v>
      </c>
      <c r="W12" s="2">
        <v>0</v>
      </c>
      <c r="X12" s="2">
        <v>8.5</v>
      </c>
      <c r="Y12" s="2">
        <v>-2.5</v>
      </c>
      <c r="Z12" s="2">
        <v>4</v>
      </c>
      <c r="AA12" s="2">
        <v>-2</v>
      </c>
      <c r="AB12" s="2">
        <v>167.5</v>
      </c>
      <c r="AC12" s="3">
        <f t="shared" si="2"/>
        <v>146.5625</v>
      </c>
      <c r="AD12" s="3">
        <f t="shared" si="0"/>
        <v>-72.5625</v>
      </c>
      <c r="AE12" s="2">
        <v>14.5</v>
      </c>
      <c r="AF12" s="2">
        <v>0.5</v>
      </c>
      <c r="AG12" s="2">
        <v>8</v>
      </c>
      <c r="AH12" s="2">
        <v>-2</v>
      </c>
      <c r="AI12" s="2">
        <v>4</v>
      </c>
      <c r="AJ12" s="2">
        <v>-2</v>
      </c>
      <c r="AK12" s="2">
        <v>170</v>
      </c>
      <c r="AL12" s="3">
        <f t="shared" si="3"/>
        <v>148.75</v>
      </c>
      <c r="AM12" s="3">
        <f t="shared" si="1"/>
        <v>-74.75</v>
      </c>
      <c r="AN12">
        <v>15.7</v>
      </c>
      <c r="AO12">
        <v>-0.7</v>
      </c>
      <c r="AP12">
        <v>8.6</v>
      </c>
      <c r="AQ12">
        <v>-2.6</v>
      </c>
      <c r="AR12">
        <v>3.9</v>
      </c>
      <c r="AS12">
        <v>-1.9</v>
      </c>
      <c r="AT12">
        <v>156</v>
      </c>
      <c r="AU12">
        <v>-82</v>
      </c>
      <c r="AV12">
        <v>14.7</v>
      </c>
      <c r="AW12">
        <v>0.3</v>
      </c>
      <c r="AX12">
        <v>7.8</v>
      </c>
      <c r="AY12">
        <v>-1.8</v>
      </c>
      <c r="AZ12">
        <v>3.5</v>
      </c>
      <c r="BA12">
        <v>-1.5</v>
      </c>
      <c r="BB12">
        <v>138</v>
      </c>
      <c r="BC12">
        <v>-64</v>
      </c>
    </row>
    <row r="13" spans="1:55" x14ac:dyDescent="0.2">
      <c r="A13">
        <v>2008</v>
      </c>
      <c r="B13">
        <v>16</v>
      </c>
      <c r="C13">
        <v>8</v>
      </c>
      <c r="D13">
        <v>5</v>
      </c>
      <c r="E13">
        <v>146</v>
      </c>
      <c r="F13">
        <v>15</v>
      </c>
      <c r="G13">
        <v>1</v>
      </c>
      <c r="H13">
        <v>8</v>
      </c>
      <c r="I13">
        <v>0</v>
      </c>
      <c r="J13">
        <v>4</v>
      </c>
      <c r="K13">
        <v>1</v>
      </c>
      <c r="L13">
        <v>150</v>
      </c>
      <c r="M13">
        <v>-4</v>
      </c>
      <c r="N13">
        <v>17</v>
      </c>
      <c r="O13">
        <v>-1</v>
      </c>
      <c r="P13">
        <v>9</v>
      </c>
      <c r="Q13">
        <v>-1</v>
      </c>
      <c r="R13">
        <v>5</v>
      </c>
      <c r="S13">
        <v>0</v>
      </c>
      <c r="T13">
        <v>175</v>
      </c>
      <c r="U13">
        <v>-29</v>
      </c>
      <c r="V13" s="1">
        <v>14</v>
      </c>
      <c r="W13" s="2">
        <v>-2</v>
      </c>
      <c r="X13" s="2">
        <v>7.5</v>
      </c>
      <c r="Y13" s="2">
        <v>0.5</v>
      </c>
      <c r="Z13" s="2">
        <v>3.5</v>
      </c>
      <c r="AA13" s="2">
        <v>1.5</v>
      </c>
      <c r="AB13" s="2">
        <v>155</v>
      </c>
      <c r="AC13" s="3">
        <f t="shared" si="2"/>
        <v>135.625</v>
      </c>
      <c r="AD13" s="3">
        <f t="shared" si="0"/>
        <v>10.375</v>
      </c>
      <c r="AE13" s="2">
        <v>16</v>
      </c>
      <c r="AF13" s="2">
        <v>0</v>
      </c>
      <c r="AG13" s="2">
        <v>8.5</v>
      </c>
      <c r="AH13" s="2">
        <v>-0.5</v>
      </c>
      <c r="AI13" s="2">
        <v>4.5</v>
      </c>
      <c r="AJ13" s="2">
        <v>0.5</v>
      </c>
      <c r="AK13" s="2">
        <v>185</v>
      </c>
      <c r="AL13" s="3">
        <f t="shared" si="3"/>
        <v>161.875</v>
      </c>
      <c r="AM13" s="3">
        <f t="shared" si="1"/>
        <v>-15.875</v>
      </c>
      <c r="AN13">
        <v>14.4</v>
      </c>
      <c r="AO13">
        <v>1.6</v>
      </c>
      <c r="AP13">
        <v>7.7</v>
      </c>
      <c r="AQ13">
        <v>0.3</v>
      </c>
      <c r="AR13">
        <v>3.4</v>
      </c>
      <c r="AS13">
        <v>1.6</v>
      </c>
      <c r="AT13">
        <v>131</v>
      </c>
      <c r="AU13">
        <v>15</v>
      </c>
      <c r="AV13">
        <v>18.2</v>
      </c>
      <c r="AW13">
        <v>-2.2000000000000002</v>
      </c>
      <c r="AX13">
        <v>9.6999999999999993</v>
      </c>
      <c r="AY13">
        <v>-1.7</v>
      </c>
      <c r="AZ13">
        <v>4.5</v>
      </c>
      <c r="BA13">
        <v>0.5</v>
      </c>
      <c r="BB13">
        <v>191</v>
      </c>
      <c r="BC13">
        <v>-45</v>
      </c>
    </row>
    <row r="14" spans="1:55" x14ac:dyDescent="0.2">
      <c r="A14">
        <v>2009</v>
      </c>
      <c r="B14">
        <v>9</v>
      </c>
      <c r="C14">
        <v>3</v>
      </c>
      <c r="D14">
        <v>2</v>
      </c>
      <c r="E14">
        <v>53</v>
      </c>
      <c r="F14">
        <v>12</v>
      </c>
      <c r="G14">
        <v>-3</v>
      </c>
      <c r="H14">
        <v>6</v>
      </c>
      <c r="I14">
        <v>-3</v>
      </c>
      <c r="J14">
        <v>2</v>
      </c>
      <c r="K14">
        <v>0</v>
      </c>
      <c r="L14">
        <v>100</v>
      </c>
      <c r="M14">
        <v>-47</v>
      </c>
      <c r="N14">
        <v>10</v>
      </c>
      <c r="O14">
        <v>-1</v>
      </c>
      <c r="P14">
        <v>4</v>
      </c>
      <c r="Q14">
        <v>-1</v>
      </c>
      <c r="R14">
        <v>2</v>
      </c>
      <c r="S14">
        <v>0</v>
      </c>
      <c r="T14">
        <v>80</v>
      </c>
      <c r="U14">
        <v>-27</v>
      </c>
      <c r="V14" s="1">
        <v>11.5</v>
      </c>
      <c r="W14" s="2">
        <v>2.5</v>
      </c>
      <c r="X14" s="2">
        <v>5.5</v>
      </c>
      <c r="Y14" s="2">
        <v>-2.5</v>
      </c>
      <c r="Z14" s="2">
        <v>2</v>
      </c>
      <c r="AA14" s="2">
        <v>0</v>
      </c>
      <c r="AB14" s="2">
        <v>97.5</v>
      </c>
      <c r="AC14" s="3">
        <f t="shared" si="2"/>
        <v>85.3125</v>
      </c>
      <c r="AD14" s="3">
        <f t="shared" si="0"/>
        <v>-32.3125</v>
      </c>
      <c r="AE14" s="2">
        <v>9</v>
      </c>
      <c r="AF14" s="2">
        <v>0</v>
      </c>
      <c r="AG14" s="2">
        <v>4.5</v>
      </c>
      <c r="AH14" s="2">
        <v>-1.5</v>
      </c>
      <c r="AI14" s="2">
        <v>1.5</v>
      </c>
      <c r="AJ14" s="2">
        <v>0.5</v>
      </c>
      <c r="AK14" s="2">
        <v>85</v>
      </c>
      <c r="AL14" s="3">
        <f t="shared" si="3"/>
        <v>74.375</v>
      </c>
      <c r="AM14" s="3">
        <f t="shared" si="1"/>
        <v>-21.375</v>
      </c>
      <c r="AN14">
        <v>10.9</v>
      </c>
      <c r="AO14">
        <v>-1.9</v>
      </c>
      <c r="AP14">
        <v>5.2</v>
      </c>
      <c r="AQ14">
        <v>-2.2000000000000002</v>
      </c>
      <c r="AR14">
        <v>2.2000000000000002</v>
      </c>
      <c r="AS14">
        <v>-0.2</v>
      </c>
      <c r="AT14">
        <v>69</v>
      </c>
      <c r="AU14">
        <v>-16</v>
      </c>
      <c r="AV14">
        <v>12.6</v>
      </c>
      <c r="AW14">
        <v>-3.6</v>
      </c>
      <c r="AX14">
        <v>6.5</v>
      </c>
      <c r="AY14">
        <v>-3.5</v>
      </c>
      <c r="AZ14">
        <v>2.8</v>
      </c>
      <c r="BA14">
        <v>-0.8</v>
      </c>
      <c r="BB14">
        <v>105</v>
      </c>
      <c r="BC14">
        <v>-52</v>
      </c>
    </row>
    <row r="15" spans="1:55" x14ac:dyDescent="0.2">
      <c r="A15">
        <v>2010</v>
      </c>
      <c r="B15">
        <v>19</v>
      </c>
      <c r="C15">
        <v>12</v>
      </c>
      <c r="D15">
        <v>5</v>
      </c>
      <c r="E15">
        <v>165</v>
      </c>
      <c r="F15">
        <v>15</v>
      </c>
      <c r="G15">
        <v>4</v>
      </c>
      <c r="H15">
        <v>8</v>
      </c>
      <c r="I15">
        <v>4</v>
      </c>
      <c r="J15">
        <v>4</v>
      </c>
      <c r="K15">
        <v>1</v>
      </c>
      <c r="L15">
        <v>150</v>
      </c>
      <c r="M15">
        <v>15</v>
      </c>
      <c r="N15">
        <v>18</v>
      </c>
      <c r="O15">
        <v>1</v>
      </c>
      <c r="P15">
        <v>10</v>
      </c>
      <c r="Q15">
        <v>2</v>
      </c>
      <c r="R15">
        <v>5</v>
      </c>
      <c r="S15">
        <v>0</v>
      </c>
      <c r="T15">
        <v>185</v>
      </c>
      <c r="U15">
        <v>-20</v>
      </c>
      <c r="V15" s="1">
        <v>18.5</v>
      </c>
      <c r="W15" s="2">
        <v>-0.5</v>
      </c>
      <c r="X15" s="2">
        <v>11</v>
      </c>
      <c r="Y15" s="2">
        <v>1</v>
      </c>
      <c r="Z15" s="2">
        <v>5</v>
      </c>
      <c r="AA15" s="2">
        <v>0</v>
      </c>
      <c r="AB15" s="2">
        <v>212.5</v>
      </c>
      <c r="AC15" s="3">
        <f>+AB15/100*87.5</f>
        <v>185.9375</v>
      </c>
      <c r="AD15" s="3">
        <f t="shared" si="0"/>
        <v>-20.9375</v>
      </c>
      <c r="AE15" s="2">
        <v>17</v>
      </c>
      <c r="AF15" s="2">
        <v>2</v>
      </c>
      <c r="AG15" s="2">
        <v>10</v>
      </c>
      <c r="AH15" s="2">
        <v>2</v>
      </c>
      <c r="AI15" s="2">
        <v>5</v>
      </c>
      <c r="AJ15" s="2">
        <v>0</v>
      </c>
      <c r="AK15" s="2">
        <v>215</v>
      </c>
      <c r="AL15" s="3">
        <f t="shared" si="3"/>
        <v>188.125</v>
      </c>
      <c r="AM15" s="3">
        <f t="shared" si="1"/>
        <v>-23.125</v>
      </c>
      <c r="AN15">
        <v>16</v>
      </c>
      <c r="AO15">
        <v>3</v>
      </c>
      <c r="AP15">
        <v>8</v>
      </c>
      <c r="AQ15">
        <v>4</v>
      </c>
      <c r="AR15">
        <v>4</v>
      </c>
      <c r="AS15">
        <v>1</v>
      </c>
      <c r="AT15">
        <v>156.1</v>
      </c>
      <c r="AU15">
        <v>8.9</v>
      </c>
      <c r="AV15">
        <v>17.8</v>
      </c>
      <c r="AW15">
        <v>1.2</v>
      </c>
      <c r="AX15">
        <v>9.6999999999999993</v>
      </c>
      <c r="AY15">
        <v>2.2999999999999998</v>
      </c>
      <c r="AZ15">
        <v>4.5</v>
      </c>
      <c r="BA15">
        <v>0.5</v>
      </c>
      <c r="BB15">
        <v>183</v>
      </c>
      <c r="BC15">
        <v>-18</v>
      </c>
    </row>
    <row r="16" spans="1:55" x14ac:dyDescent="0.2">
      <c r="A16">
        <v>2011</v>
      </c>
      <c r="B16">
        <v>19</v>
      </c>
      <c r="C16">
        <v>7</v>
      </c>
      <c r="D16">
        <v>4</v>
      </c>
      <c r="E16">
        <v>126</v>
      </c>
      <c r="F16">
        <v>16</v>
      </c>
      <c r="G16">
        <v>3</v>
      </c>
      <c r="H16">
        <v>9</v>
      </c>
      <c r="I16">
        <v>-2</v>
      </c>
      <c r="J16">
        <v>5</v>
      </c>
      <c r="K16">
        <v>-1</v>
      </c>
      <c r="L16">
        <v>160</v>
      </c>
      <c r="M16">
        <v>-34</v>
      </c>
      <c r="N16">
        <v>16</v>
      </c>
      <c r="O16">
        <v>3</v>
      </c>
      <c r="P16">
        <v>9</v>
      </c>
      <c r="Q16">
        <v>-2</v>
      </c>
      <c r="R16">
        <v>5</v>
      </c>
      <c r="S16">
        <v>-1</v>
      </c>
      <c r="T16">
        <v>160</v>
      </c>
      <c r="U16">
        <v>-34</v>
      </c>
      <c r="V16" s="1">
        <v>15</v>
      </c>
      <c r="W16" s="2">
        <v>-4</v>
      </c>
      <c r="X16" s="2">
        <v>8</v>
      </c>
      <c r="Y16" s="2">
        <v>-1</v>
      </c>
      <c r="Z16" s="2">
        <v>4.5</v>
      </c>
      <c r="AA16" s="2">
        <v>-0.5</v>
      </c>
      <c r="AB16" s="2">
        <v>152.5</v>
      </c>
      <c r="AC16" s="3">
        <f>AB16/100*91</f>
        <v>138.77500000000001</v>
      </c>
      <c r="AD16" s="3">
        <f t="shared" si="0"/>
        <v>-12.775000000000006</v>
      </c>
      <c r="AE16" s="2">
        <v>16.5</v>
      </c>
      <c r="AF16" s="2">
        <v>2.5</v>
      </c>
      <c r="AG16" s="2">
        <v>8.5</v>
      </c>
      <c r="AH16" s="2">
        <v>-1.5</v>
      </c>
      <c r="AI16" s="2">
        <v>4</v>
      </c>
      <c r="AJ16" s="2">
        <v>0</v>
      </c>
      <c r="AK16" s="2">
        <v>175</v>
      </c>
      <c r="AL16" s="3">
        <f>AK16/100*91</f>
        <v>159.25</v>
      </c>
      <c r="AM16" s="3">
        <f t="shared" si="1"/>
        <v>-33.25</v>
      </c>
      <c r="AN16">
        <v>14.2</v>
      </c>
      <c r="AO16">
        <v>4.8</v>
      </c>
      <c r="AP16">
        <v>7.6</v>
      </c>
      <c r="AQ16">
        <v>-0.6</v>
      </c>
      <c r="AR16">
        <v>3.6</v>
      </c>
      <c r="AS16">
        <v>0.4</v>
      </c>
      <c r="AT16">
        <v>124</v>
      </c>
      <c r="AU16">
        <v>2</v>
      </c>
      <c r="AV16">
        <v>15.1</v>
      </c>
      <c r="AW16">
        <v>3.9</v>
      </c>
      <c r="AX16">
        <v>8.5</v>
      </c>
      <c r="AY16">
        <v>-1.5</v>
      </c>
      <c r="AZ16">
        <v>4.2</v>
      </c>
      <c r="BA16">
        <v>-0.2</v>
      </c>
      <c r="BB16">
        <v>146</v>
      </c>
      <c r="BC16">
        <v>-20</v>
      </c>
    </row>
    <row r="17" spans="1:55" x14ac:dyDescent="0.2">
      <c r="A17">
        <v>2012</v>
      </c>
      <c r="B17">
        <v>19</v>
      </c>
      <c r="C17">
        <v>10</v>
      </c>
      <c r="D17">
        <v>2</v>
      </c>
      <c r="E17">
        <v>129</v>
      </c>
      <c r="F17">
        <v>10</v>
      </c>
      <c r="G17">
        <v>9</v>
      </c>
      <c r="H17">
        <v>4</v>
      </c>
      <c r="I17">
        <v>6</v>
      </c>
      <c r="J17">
        <v>2</v>
      </c>
      <c r="K17">
        <v>0</v>
      </c>
      <c r="L17">
        <v>70</v>
      </c>
      <c r="M17">
        <v>59</v>
      </c>
      <c r="N17">
        <v>14</v>
      </c>
      <c r="O17">
        <v>5</v>
      </c>
      <c r="P17">
        <v>6</v>
      </c>
      <c r="Q17">
        <v>4</v>
      </c>
      <c r="R17">
        <v>2</v>
      </c>
      <c r="S17">
        <v>0</v>
      </c>
      <c r="T17">
        <v>99</v>
      </c>
      <c r="U17">
        <v>30</v>
      </c>
      <c r="V17" s="1">
        <v>12</v>
      </c>
      <c r="W17" s="2">
        <v>-7</v>
      </c>
      <c r="X17" s="2">
        <v>6</v>
      </c>
      <c r="Y17" s="2">
        <v>4</v>
      </c>
      <c r="Z17" s="2">
        <v>2</v>
      </c>
      <c r="AA17" s="2">
        <v>0</v>
      </c>
      <c r="AB17" s="2">
        <v>102.5</v>
      </c>
      <c r="AC17" s="3">
        <f t="shared" ref="AC17:AC25" si="4">AB17/100*91</f>
        <v>93.274999999999991</v>
      </c>
      <c r="AD17" s="3">
        <f t="shared" si="0"/>
        <v>35.725000000000009</v>
      </c>
      <c r="AE17" s="2">
        <v>14.5</v>
      </c>
      <c r="AF17" s="2">
        <v>4.5</v>
      </c>
      <c r="AG17" s="2">
        <v>6.5</v>
      </c>
      <c r="AH17" s="2">
        <v>3.5</v>
      </c>
      <c r="AI17" s="2">
        <v>2.5</v>
      </c>
      <c r="AJ17" s="2">
        <v>-0.5</v>
      </c>
      <c r="AK17" s="2">
        <v>105</v>
      </c>
      <c r="AL17" s="3">
        <f t="shared" ref="AL17:AL25" si="5">AK17/100*91</f>
        <v>95.55</v>
      </c>
      <c r="AM17" s="3">
        <f t="shared" si="1"/>
        <v>33.450000000000003</v>
      </c>
      <c r="AN17">
        <v>12.7</v>
      </c>
      <c r="AO17">
        <v>6.3</v>
      </c>
      <c r="AP17">
        <v>5.7</v>
      </c>
      <c r="AQ17">
        <v>4.3</v>
      </c>
      <c r="AR17">
        <v>2.7</v>
      </c>
      <c r="AS17">
        <v>-0.7</v>
      </c>
      <c r="AT17">
        <v>98</v>
      </c>
      <c r="AU17">
        <v>31</v>
      </c>
      <c r="AV17">
        <v>14.2</v>
      </c>
      <c r="AW17">
        <v>4.8</v>
      </c>
      <c r="AX17">
        <v>6</v>
      </c>
      <c r="AY17">
        <v>4</v>
      </c>
      <c r="AZ17">
        <v>2.9</v>
      </c>
      <c r="BA17">
        <v>-0.9</v>
      </c>
      <c r="BB17">
        <v>106</v>
      </c>
      <c r="BC17">
        <v>23</v>
      </c>
    </row>
    <row r="18" spans="1:55" x14ac:dyDescent="0.2">
      <c r="A18">
        <v>2013</v>
      </c>
      <c r="B18">
        <v>14</v>
      </c>
      <c r="C18">
        <v>2</v>
      </c>
      <c r="D18">
        <v>0</v>
      </c>
      <c r="E18">
        <v>36</v>
      </c>
      <c r="F18">
        <v>18</v>
      </c>
      <c r="G18">
        <v>-4</v>
      </c>
      <c r="H18">
        <v>9</v>
      </c>
      <c r="I18">
        <v>-7</v>
      </c>
      <c r="J18">
        <v>4</v>
      </c>
      <c r="K18">
        <v>-4</v>
      </c>
      <c r="L18">
        <v>165</v>
      </c>
      <c r="M18">
        <v>-129</v>
      </c>
      <c r="N18">
        <v>18</v>
      </c>
      <c r="O18">
        <v>-4</v>
      </c>
      <c r="P18">
        <v>8</v>
      </c>
      <c r="Q18">
        <v>-6</v>
      </c>
      <c r="R18">
        <v>3</v>
      </c>
      <c r="S18">
        <v>-3</v>
      </c>
      <c r="T18">
        <v>142</v>
      </c>
      <c r="U18">
        <v>-106</v>
      </c>
      <c r="V18" s="1">
        <v>16.5</v>
      </c>
      <c r="W18" s="2">
        <v>2.5</v>
      </c>
      <c r="X18" s="2">
        <v>9</v>
      </c>
      <c r="Y18" s="2">
        <v>-7</v>
      </c>
      <c r="Z18" s="2">
        <v>4.5</v>
      </c>
      <c r="AA18" s="2">
        <v>-4.5</v>
      </c>
      <c r="AB18" s="2">
        <v>162.5</v>
      </c>
      <c r="AC18" s="3">
        <f t="shared" si="4"/>
        <v>147.875</v>
      </c>
      <c r="AD18" s="3">
        <f t="shared" si="0"/>
        <v>-111.875</v>
      </c>
      <c r="AE18" s="2">
        <v>16</v>
      </c>
      <c r="AF18" s="2">
        <v>-2</v>
      </c>
      <c r="AG18" s="2">
        <v>7.5</v>
      </c>
      <c r="AH18" s="2">
        <v>-5.5</v>
      </c>
      <c r="AI18" s="2">
        <v>4</v>
      </c>
      <c r="AJ18" s="2">
        <v>-4</v>
      </c>
      <c r="AK18" s="2">
        <v>155</v>
      </c>
      <c r="AL18" s="3">
        <f t="shared" si="5"/>
        <v>141.05000000000001</v>
      </c>
      <c r="AM18" s="3">
        <f t="shared" si="1"/>
        <v>-105.05000000000001</v>
      </c>
      <c r="AN18">
        <v>15.3</v>
      </c>
      <c r="AO18">
        <v>-1.3</v>
      </c>
      <c r="AP18">
        <v>7.5</v>
      </c>
      <c r="AQ18">
        <v>-5.5</v>
      </c>
      <c r="AR18">
        <v>3.4</v>
      </c>
      <c r="AS18">
        <v>-3.4</v>
      </c>
      <c r="AT18">
        <v>130</v>
      </c>
      <c r="AU18">
        <v>-94</v>
      </c>
      <c r="AV18">
        <v>13.8</v>
      </c>
      <c r="AW18">
        <v>0.2</v>
      </c>
      <c r="AX18">
        <v>6.9</v>
      </c>
      <c r="AY18">
        <v>-4.9000000000000004</v>
      </c>
      <c r="AZ18">
        <v>3</v>
      </c>
      <c r="BA18">
        <v>-3</v>
      </c>
      <c r="BB18">
        <v>121</v>
      </c>
      <c r="BC18">
        <v>-85</v>
      </c>
    </row>
    <row r="19" spans="1:55" x14ac:dyDescent="0.2">
      <c r="A19">
        <v>2014</v>
      </c>
      <c r="B19">
        <v>8</v>
      </c>
      <c r="C19">
        <v>6</v>
      </c>
      <c r="D19">
        <v>2</v>
      </c>
      <c r="E19">
        <v>67</v>
      </c>
      <c r="F19">
        <v>9</v>
      </c>
      <c r="G19">
        <v>-1</v>
      </c>
      <c r="H19">
        <v>3</v>
      </c>
      <c r="I19">
        <v>3</v>
      </c>
      <c r="J19">
        <v>1</v>
      </c>
      <c r="K19">
        <v>1</v>
      </c>
      <c r="L19">
        <v>55</v>
      </c>
      <c r="M19">
        <v>12</v>
      </c>
      <c r="N19">
        <v>10</v>
      </c>
      <c r="O19">
        <v>-2</v>
      </c>
      <c r="P19">
        <v>4</v>
      </c>
      <c r="Q19">
        <v>2</v>
      </c>
      <c r="R19">
        <v>1</v>
      </c>
      <c r="S19">
        <v>1</v>
      </c>
      <c r="T19">
        <v>65</v>
      </c>
      <c r="U19">
        <v>2</v>
      </c>
      <c r="V19" s="1">
        <v>10.5</v>
      </c>
      <c r="W19" s="2">
        <v>2.5</v>
      </c>
      <c r="X19" s="2">
        <v>4.5</v>
      </c>
      <c r="Y19" s="2">
        <v>1.5</v>
      </c>
      <c r="Z19" s="2">
        <v>1.5</v>
      </c>
      <c r="AA19" s="2">
        <v>0.5</v>
      </c>
      <c r="AB19" s="2">
        <v>70</v>
      </c>
      <c r="AC19" s="3">
        <f t="shared" si="4"/>
        <v>63.699999999999996</v>
      </c>
      <c r="AD19" s="3">
        <f t="shared" si="0"/>
        <v>3.3000000000000043</v>
      </c>
      <c r="AE19" s="2">
        <v>9.5</v>
      </c>
      <c r="AF19" s="2">
        <v>-1.5</v>
      </c>
      <c r="AG19" s="2">
        <v>4.5</v>
      </c>
      <c r="AH19" s="2">
        <v>1.5</v>
      </c>
      <c r="AI19" s="2">
        <v>1</v>
      </c>
      <c r="AJ19" s="2">
        <v>1</v>
      </c>
      <c r="AK19" s="2">
        <v>65</v>
      </c>
      <c r="AL19" s="3">
        <f t="shared" si="5"/>
        <v>59.15</v>
      </c>
      <c r="AM19" s="3">
        <f t="shared" si="1"/>
        <v>7.8500000000000014</v>
      </c>
      <c r="AN19">
        <v>12</v>
      </c>
      <c r="AO19">
        <v>-4</v>
      </c>
      <c r="AP19">
        <v>5</v>
      </c>
      <c r="AQ19">
        <v>1</v>
      </c>
      <c r="AR19">
        <v>2</v>
      </c>
      <c r="AS19">
        <v>0</v>
      </c>
      <c r="AT19">
        <v>73</v>
      </c>
      <c r="AU19">
        <v>-6</v>
      </c>
      <c r="AV19">
        <v>12</v>
      </c>
      <c r="AW19">
        <v>-4</v>
      </c>
      <c r="AX19">
        <v>6</v>
      </c>
      <c r="AY19">
        <v>0</v>
      </c>
      <c r="AZ19">
        <v>2</v>
      </c>
      <c r="BA19">
        <v>0</v>
      </c>
      <c r="BB19">
        <v>70</v>
      </c>
      <c r="BC19">
        <v>-3</v>
      </c>
    </row>
    <row r="20" spans="1:55" x14ac:dyDescent="0.2">
      <c r="A20">
        <v>2015</v>
      </c>
      <c r="B20">
        <v>11</v>
      </c>
      <c r="C20">
        <v>4</v>
      </c>
      <c r="D20">
        <v>2</v>
      </c>
      <c r="E20">
        <v>63</v>
      </c>
      <c r="F20">
        <v>7</v>
      </c>
      <c r="G20">
        <v>4</v>
      </c>
      <c r="H20">
        <v>3</v>
      </c>
      <c r="I20">
        <v>1</v>
      </c>
      <c r="J20">
        <v>1</v>
      </c>
      <c r="K20">
        <v>1</v>
      </c>
      <c r="L20">
        <v>40</v>
      </c>
      <c r="M20">
        <v>23</v>
      </c>
      <c r="N20">
        <v>8</v>
      </c>
      <c r="O20">
        <v>3</v>
      </c>
      <c r="P20">
        <v>2</v>
      </c>
      <c r="Q20">
        <v>2</v>
      </c>
      <c r="R20">
        <v>1</v>
      </c>
      <c r="S20">
        <v>1</v>
      </c>
      <c r="T20">
        <v>35</v>
      </c>
      <c r="U20">
        <v>28</v>
      </c>
      <c r="V20" s="1">
        <v>8.5</v>
      </c>
      <c r="W20" s="2">
        <v>-2.5</v>
      </c>
      <c r="X20" s="2">
        <v>4.5</v>
      </c>
      <c r="Y20" s="2">
        <v>-0.5</v>
      </c>
      <c r="Z20" s="2">
        <v>1</v>
      </c>
      <c r="AA20" s="2">
        <v>1</v>
      </c>
      <c r="AB20" s="2">
        <v>62.5</v>
      </c>
      <c r="AC20" s="3">
        <f t="shared" si="4"/>
        <v>56.875</v>
      </c>
      <c r="AD20" s="3">
        <f t="shared" si="0"/>
        <v>6.125</v>
      </c>
      <c r="AE20" s="2">
        <v>8</v>
      </c>
      <c r="AF20" s="2">
        <v>3</v>
      </c>
      <c r="AG20" s="2">
        <v>2.5</v>
      </c>
      <c r="AH20" s="2">
        <v>1.5</v>
      </c>
      <c r="AI20" s="2">
        <v>0.5</v>
      </c>
      <c r="AJ20" s="2">
        <v>1.5</v>
      </c>
      <c r="AK20" s="2">
        <v>47.5</v>
      </c>
      <c r="AL20" s="3">
        <f t="shared" si="5"/>
        <v>43.225000000000001</v>
      </c>
      <c r="AM20" s="3">
        <f t="shared" si="1"/>
        <v>19.774999999999999</v>
      </c>
      <c r="AN20">
        <v>10</v>
      </c>
      <c r="AO20">
        <v>1</v>
      </c>
      <c r="AP20">
        <v>4</v>
      </c>
      <c r="AQ20">
        <v>0</v>
      </c>
      <c r="AR20">
        <v>1</v>
      </c>
      <c r="AS20">
        <v>1</v>
      </c>
      <c r="AT20">
        <v>37</v>
      </c>
      <c r="AU20">
        <v>26</v>
      </c>
      <c r="AV20">
        <v>11</v>
      </c>
      <c r="AW20">
        <v>0</v>
      </c>
      <c r="AX20">
        <v>4</v>
      </c>
      <c r="AY20">
        <v>0</v>
      </c>
      <c r="AZ20">
        <v>1</v>
      </c>
      <c r="BA20">
        <v>1</v>
      </c>
      <c r="BB20">
        <v>44</v>
      </c>
      <c r="BC20">
        <v>19</v>
      </c>
    </row>
    <row r="21" spans="1:55" x14ac:dyDescent="0.2">
      <c r="A21">
        <v>2016</v>
      </c>
      <c r="B21">
        <v>15</v>
      </c>
      <c r="C21">
        <v>7</v>
      </c>
      <c r="D21">
        <v>4</v>
      </c>
      <c r="E21">
        <v>141</v>
      </c>
      <c r="F21">
        <v>13</v>
      </c>
      <c r="G21">
        <v>2</v>
      </c>
      <c r="H21">
        <v>6</v>
      </c>
      <c r="I21">
        <v>1</v>
      </c>
      <c r="J21">
        <v>2</v>
      </c>
      <c r="K21">
        <v>2</v>
      </c>
      <c r="L21">
        <v>93</v>
      </c>
      <c r="M21">
        <v>48</v>
      </c>
      <c r="N21">
        <v>15</v>
      </c>
      <c r="O21">
        <v>0</v>
      </c>
      <c r="P21">
        <v>6</v>
      </c>
      <c r="Q21">
        <v>1</v>
      </c>
      <c r="R21">
        <v>2</v>
      </c>
      <c r="S21">
        <v>2</v>
      </c>
      <c r="T21">
        <v>100</v>
      </c>
      <c r="U21">
        <v>41</v>
      </c>
      <c r="V21" s="1">
        <v>13</v>
      </c>
      <c r="W21" s="2">
        <v>-2</v>
      </c>
      <c r="X21" s="2">
        <v>6</v>
      </c>
      <c r="Y21" s="2">
        <v>1</v>
      </c>
      <c r="Z21" s="2">
        <v>2.5</v>
      </c>
      <c r="AA21" s="2">
        <v>1.5</v>
      </c>
      <c r="AB21" s="2">
        <v>102.5</v>
      </c>
      <c r="AC21" s="3">
        <f t="shared" si="4"/>
        <v>93.274999999999991</v>
      </c>
      <c r="AD21" s="3">
        <f t="shared" si="0"/>
        <v>47.725000000000009</v>
      </c>
      <c r="AE21" s="2">
        <v>14.5</v>
      </c>
      <c r="AF21" s="2">
        <v>0.5</v>
      </c>
      <c r="AG21" s="2">
        <v>6.5</v>
      </c>
      <c r="AH21" s="2">
        <v>0.5</v>
      </c>
      <c r="AI21" s="2">
        <v>3</v>
      </c>
      <c r="AJ21" s="2">
        <v>1</v>
      </c>
      <c r="AK21" s="2">
        <v>117.5</v>
      </c>
      <c r="AL21" s="3">
        <f t="shared" si="5"/>
        <v>106.925</v>
      </c>
      <c r="AM21" s="3">
        <f t="shared" si="1"/>
        <v>34.075000000000003</v>
      </c>
      <c r="AN21">
        <v>17</v>
      </c>
      <c r="AO21">
        <v>-2</v>
      </c>
      <c r="AP21">
        <v>9</v>
      </c>
      <c r="AQ21">
        <v>-2</v>
      </c>
      <c r="AR21">
        <v>4</v>
      </c>
      <c r="AS21">
        <v>0</v>
      </c>
      <c r="AT21">
        <v>130</v>
      </c>
      <c r="AU21">
        <v>11</v>
      </c>
      <c r="AV21">
        <v>15</v>
      </c>
      <c r="AW21">
        <v>0</v>
      </c>
      <c r="AX21">
        <v>7</v>
      </c>
      <c r="AY21">
        <v>0</v>
      </c>
      <c r="AZ21">
        <v>3</v>
      </c>
      <c r="BA21">
        <v>1</v>
      </c>
      <c r="BB21">
        <v>94</v>
      </c>
      <c r="BC21">
        <v>47</v>
      </c>
    </row>
    <row r="22" spans="1:55" x14ac:dyDescent="0.2">
      <c r="A22">
        <v>2017</v>
      </c>
      <c r="B22">
        <v>17</v>
      </c>
      <c r="C22">
        <v>10</v>
      </c>
      <c r="D22">
        <v>6</v>
      </c>
      <c r="E22">
        <v>225</v>
      </c>
      <c r="F22">
        <v>11</v>
      </c>
      <c r="G22">
        <v>6</v>
      </c>
      <c r="H22">
        <v>4</v>
      </c>
      <c r="I22">
        <v>6</v>
      </c>
      <c r="J22">
        <v>2</v>
      </c>
      <c r="K22">
        <v>4</v>
      </c>
      <c r="L22">
        <v>75</v>
      </c>
      <c r="M22">
        <v>150</v>
      </c>
      <c r="N22">
        <v>16</v>
      </c>
      <c r="O22">
        <v>1</v>
      </c>
      <c r="P22">
        <v>8</v>
      </c>
      <c r="Q22">
        <v>2</v>
      </c>
      <c r="R22">
        <v>3</v>
      </c>
      <c r="S22">
        <v>3</v>
      </c>
      <c r="T22">
        <v>135</v>
      </c>
      <c r="U22">
        <v>90</v>
      </c>
      <c r="V22" s="1">
        <v>14</v>
      </c>
      <c r="W22" s="2">
        <v>-3</v>
      </c>
      <c r="X22" s="2">
        <v>7</v>
      </c>
      <c r="Y22" s="2">
        <v>3</v>
      </c>
      <c r="Z22" s="2">
        <v>3</v>
      </c>
      <c r="AA22" s="2">
        <v>3</v>
      </c>
      <c r="AB22" s="2">
        <v>115</v>
      </c>
      <c r="AC22" s="3">
        <f t="shared" si="4"/>
        <v>104.64999999999999</v>
      </c>
      <c r="AD22" s="3">
        <f t="shared" si="0"/>
        <v>120.35000000000001</v>
      </c>
      <c r="AE22" s="2">
        <v>16.5</v>
      </c>
      <c r="AF22" s="2">
        <v>0.5</v>
      </c>
      <c r="AG22" s="2">
        <v>7</v>
      </c>
      <c r="AH22" s="2">
        <v>3</v>
      </c>
      <c r="AI22" s="2">
        <v>3.5</v>
      </c>
      <c r="AJ22" s="2">
        <v>2.5</v>
      </c>
      <c r="AK22" s="2">
        <v>135</v>
      </c>
      <c r="AL22" s="3">
        <f t="shared" si="5"/>
        <v>122.85000000000001</v>
      </c>
      <c r="AM22" s="3">
        <f t="shared" si="1"/>
        <v>102.14999999999999</v>
      </c>
      <c r="AN22">
        <v>14</v>
      </c>
      <c r="AO22">
        <v>3</v>
      </c>
      <c r="AP22">
        <v>6</v>
      </c>
      <c r="AQ22">
        <v>4</v>
      </c>
      <c r="AR22">
        <v>3</v>
      </c>
      <c r="AS22">
        <v>3</v>
      </c>
      <c r="AT22">
        <v>98</v>
      </c>
      <c r="AU22">
        <v>127</v>
      </c>
      <c r="AV22">
        <v>17</v>
      </c>
      <c r="AW22">
        <v>0</v>
      </c>
      <c r="AX22">
        <v>7</v>
      </c>
      <c r="AY22">
        <v>3</v>
      </c>
      <c r="AZ22">
        <v>3</v>
      </c>
      <c r="BA22">
        <v>3</v>
      </c>
      <c r="BB22">
        <v>116</v>
      </c>
      <c r="BC22">
        <v>109</v>
      </c>
    </row>
    <row r="23" spans="1:55" x14ac:dyDescent="0.2">
      <c r="A23">
        <v>2018</v>
      </c>
      <c r="B23">
        <v>15</v>
      </c>
      <c r="C23">
        <v>8</v>
      </c>
      <c r="D23">
        <v>2</v>
      </c>
      <c r="E23">
        <v>133</v>
      </c>
      <c r="F23">
        <v>14</v>
      </c>
      <c r="G23">
        <v>1</v>
      </c>
      <c r="H23">
        <v>7</v>
      </c>
      <c r="I23">
        <v>1</v>
      </c>
      <c r="J23">
        <v>3</v>
      </c>
      <c r="K23">
        <v>-1</v>
      </c>
      <c r="L23">
        <v>130</v>
      </c>
      <c r="M23">
        <v>3</v>
      </c>
      <c r="N23">
        <v>12</v>
      </c>
      <c r="O23">
        <v>3</v>
      </c>
      <c r="P23">
        <v>5</v>
      </c>
      <c r="Q23">
        <v>3</v>
      </c>
      <c r="R23">
        <v>1</v>
      </c>
      <c r="S23">
        <v>1</v>
      </c>
      <c r="T23">
        <v>64</v>
      </c>
      <c r="U23">
        <v>69</v>
      </c>
      <c r="V23" s="1">
        <v>13</v>
      </c>
      <c r="W23" s="2">
        <v>-2</v>
      </c>
      <c r="X23" s="2">
        <v>7</v>
      </c>
      <c r="Y23" s="2">
        <v>1</v>
      </c>
      <c r="Z23" s="2">
        <v>2.5</v>
      </c>
      <c r="AA23" s="2">
        <v>-0.5</v>
      </c>
      <c r="AB23" s="2">
        <v>105</v>
      </c>
      <c r="AC23" s="3">
        <f t="shared" si="4"/>
        <v>95.55</v>
      </c>
      <c r="AD23" s="3">
        <f t="shared" si="0"/>
        <v>37.450000000000003</v>
      </c>
      <c r="AE23" s="2">
        <v>11</v>
      </c>
      <c r="AF23" s="2">
        <v>4</v>
      </c>
      <c r="AG23" s="2">
        <v>5.5</v>
      </c>
      <c r="AH23" s="2">
        <v>2.5</v>
      </c>
      <c r="AI23" s="2">
        <v>1</v>
      </c>
      <c r="AJ23" s="2">
        <v>1</v>
      </c>
      <c r="AK23" s="2">
        <v>75</v>
      </c>
      <c r="AL23" s="3">
        <f t="shared" si="5"/>
        <v>68.25</v>
      </c>
      <c r="AM23" s="3">
        <f t="shared" si="1"/>
        <v>64.75</v>
      </c>
      <c r="AN23">
        <v>9</v>
      </c>
      <c r="AO23">
        <v>6</v>
      </c>
      <c r="AP23">
        <v>4</v>
      </c>
      <c r="AQ23">
        <v>4</v>
      </c>
      <c r="AR23">
        <v>1</v>
      </c>
      <c r="AS23">
        <v>1</v>
      </c>
      <c r="AT23">
        <v>33</v>
      </c>
      <c r="AU23">
        <v>100</v>
      </c>
      <c r="AV23">
        <v>11</v>
      </c>
      <c r="AW23">
        <v>4</v>
      </c>
      <c r="AX23">
        <v>5</v>
      </c>
      <c r="AY23">
        <v>3</v>
      </c>
      <c r="AZ23">
        <v>1</v>
      </c>
      <c r="BA23">
        <v>1</v>
      </c>
      <c r="BB23">
        <v>58</v>
      </c>
      <c r="BC23">
        <v>75</v>
      </c>
    </row>
    <row r="24" spans="1:55" x14ac:dyDescent="0.2">
      <c r="A24">
        <v>2019</v>
      </c>
      <c r="B24">
        <v>18</v>
      </c>
      <c r="C24">
        <v>6</v>
      </c>
      <c r="D24">
        <v>3</v>
      </c>
      <c r="E24">
        <v>132</v>
      </c>
      <c r="F24">
        <v>13</v>
      </c>
      <c r="G24">
        <v>5</v>
      </c>
      <c r="H24">
        <v>5</v>
      </c>
      <c r="I24">
        <v>1</v>
      </c>
      <c r="J24">
        <v>2</v>
      </c>
      <c r="K24">
        <v>1</v>
      </c>
      <c r="L24">
        <v>80</v>
      </c>
      <c r="M24">
        <v>52</v>
      </c>
      <c r="N24">
        <v>14</v>
      </c>
      <c r="O24">
        <v>4</v>
      </c>
      <c r="P24">
        <v>7</v>
      </c>
      <c r="Q24">
        <v>-1</v>
      </c>
      <c r="R24">
        <v>2</v>
      </c>
      <c r="S24">
        <v>1</v>
      </c>
      <c r="T24">
        <v>105</v>
      </c>
      <c r="U24">
        <v>27</v>
      </c>
      <c r="V24" s="1">
        <v>12</v>
      </c>
      <c r="W24" s="2">
        <v>-6</v>
      </c>
      <c r="X24" s="2">
        <v>6</v>
      </c>
      <c r="Y24" s="2">
        <v>0</v>
      </c>
      <c r="Z24" s="2">
        <v>3</v>
      </c>
      <c r="AA24" s="2">
        <v>0</v>
      </c>
      <c r="AB24" s="2">
        <v>102.5</v>
      </c>
      <c r="AC24" s="3">
        <f t="shared" si="4"/>
        <v>93.274999999999991</v>
      </c>
      <c r="AD24" s="3">
        <f t="shared" si="0"/>
        <v>38.725000000000009</v>
      </c>
      <c r="AE24" s="2">
        <v>13.5</v>
      </c>
      <c r="AF24" s="2">
        <v>4.5</v>
      </c>
      <c r="AG24" s="2">
        <v>7</v>
      </c>
      <c r="AH24" s="2">
        <v>-1</v>
      </c>
      <c r="AI24" s="2">
        <v>3</v>
      </c>
      <c r="AJ24" s="2">
        <v>0</v>
      </c>
      <c r="AK24" s="2">
        <v>125</v>
      </c>
      <c r="AL24" s="3">
        <f t="shared" si="5"/>
        <v>113.75</v>
      </c>
      <c r="AM24" s="3">
        <f t="shared" si="1"/>
        <v>18.25</v>
      </c>
      <c r="AN24">
        <v>12</v>
      </c>
      <c r="AO24">
        <v>6</v>
      </c>
      <c r="AP24">
        <v>6</v>
      </c>
      <c r="AQ24">
        <v>0</v>
      </c>
      <c r="AR24">
        <v>2</v>
      </c>
      <c r="AS24">
        <v>1</v>
      </c>
      <c r="AT24">
        <v>88</v>
      </c>
      <c r="AU24">
        <v>44</v>
      </c>
      <c r="AV24">
        <v>13</v>
      </c>
      <c r="AW24">
        <v>5</v>
      </c>
      <c r="AX24">
        <v>6</v>
      </c>
      <c r="AY24">
        <v>0</v>
      </c>
      <c r="AZ24">
        <v>2</v>
      </c>
      <c r="BA24">
        <v>1</v>
      </c>
      <c r="BB24">
        <v>100</v>
      </c>
      <c r="BC24">
        <v>32</v>
      </c>
    </row>
    <row r="25" spans="1:55" x14ac:dyDescent="0.2">
      <c r="A25">
        <v>2020</v>
      </c>
      <c r="B25">
        <v>30</v>
      </c>
      <c r="C25">
        <v>14</v>
      </c>
      <c r="D25">
        <v>6</v>
      </c>
      <c r="E25">
        <v>184</v>
      </c>
      <c r="F25">
        <v>16</v>
      </c>
      <c r="G25">
        <v>14</v>
      </c>
      <c r="H25">
        <v>8</v>
      </c>
      <c r="I25">
        <v>6</v>
      </c>
      <c r="J25">
        <v>4</v>
      </c>
      <c r="K25">
        <v>2</v>
      </c>
      <c r="L25">
        <v>150</v>
      </c>
      <c r="M25">
        <v>34</v>
      </c>
      <c r="N25">
        <v>24</v>
      </c>
      <c r="O25">
        <v>6</v>
      </c>
      <c r="P25">
        <v>12</v>
      </c>
      <c r="Q25">
        <v>2</v>
      </c>
      <c r="R25">
        <v>5</v>
      </c>
      <c r="S25">
        <v>1</v>
      </c>
      <c r="T25">
        <v>200</v>
      </c>
      <c r="U25">
        <v>-16</v>
      </c>
      <c r="V25" s="1">
        <v>16</v>
      </c>
      <c r="W25" s="2">
        <v>-14</v>
      </c>
      <c r="X25" s="2">
        <v>8</v>
      </c>
      <c r="Y25" s="2">
        <v>6</v>
      </c>
      <c r="Z25" s="2">
        <v>4.5</v>
      </c>
      <c r="AA25" s="2">
        <v>1.5</v>
      </c>
      <c r="AB25" s="2">
        <v>150</v>
      </c>
      <c r="AC25" s="3">
        <f t="shared" si="4"/>
        <v>136.5</v>
      </c>
      <c r="AD25" s="3">
        <f t="shared" si="0"/>
        <v>47.5</v>
      </c>
      <c r="AE25" s="2">
        <v>22</v>
      </c>
      <c r="AF25" s="2">
        <v>8</v>
      </c>
      <c r="AG25" s="2">
        <v>9</v>
      </c>
      <c r="AH25" s="2">
        <v>5</v>
      </c>
      <c r="AI25" s="2">
        <v>4.5</v>
      </c>
      <c r="AJ25" s="2">
        <v>1.5</v>
      </c>
      <c r="AK25" s="2">
        <v>185</v>
      </c>
      <c r="AL25" s="3">
        <f t="shared" si="5"/>
        <v>168.35</v>
      </c>
      <c r="AM25" s="3">
        <f t="shared" si="1"/>
        <v>15.650000000000006</v>
      </c>
      <c r="AN25">
        <v>17</v>
      </c>
      <c r="AO25">
        <v>13</v>
      </c>
      <c r="AP25">
        <v>8</v>
      </c>
      <c r="AQ25">
        <v>6</v>
      </c>
      <c r="AR25">
        <v>3</v>
      </c>
      <c r="AS25">
        <v>3</v>
      </c>
      <c r="AT25">
        <v>135</v>
      </c>
      <c r="AU25">
        <v>49.5</v>
      </c>
      <c r="AV25">
        <v>24</v>
      </c>
      <c r="AW25">
        <v>6</v>
      </c>
      <c r="AX25">
        <v>10</v>
      </c>
      <c r="AY25">
        <v>4</v>
      </c>
      <c r="AZ25">
        <v>4</v>
      </c>
      <c r="BA25">
        <v>2</v>
      </c>
      <c r="BB25">
        <v>166</v>
      </c>
      <c r="BC25">
        <v>18.5</v>
      </c>
    </row>
    <row r="26" spans="1:55" x14ac:dyDescent="0.2">
      <c r="A26">
        <v>2021</v>
      </c>
      <c r="B26">
        <v>21</v>
      </c>
      <c r="C26">
        <v>7</v>
      </c>
      <c r="D26">
        <v>4</v>
      </c>
      <c r="E26">
        <v>145.1</v>
      </c>
      <c r="F26">
        <v>18</v>
      </c>
      <c r="G26">
        <f>B26-F26</f>
        <v>3</v>
      </c>
      <c r="H26">
        <v>8</v>
      </c>
      <c r="I26">
        <f>C26-H26</f>
        <v>-1</v>
      </c>
      <c r="J26">
        <v>4</v>
      </c>
      <c r="K26">
        <f>D26-J26</f>
        <v>0</v>
      </c>
      <c r="L26">
        <v>150</v>
      </c>
      <c r="M26">
        <f>E26-L26</f>
        <v>-4.9000000000000057</v>
      </c>
      <c r="N26">
        <v>18</v>
      </c>
      <c r="O26">
        <f>B26-N26</f>
        <v>3</v>
      </c>
      <c r="P26">
        <v>8</v>
      </c>
      <c r="Q26">
        <f>C26-P26</f>
        <v>-1</v>
      </c>
      <c r="R26">
        <v>4</v>
      </c>
      <c r="S26">
        <f>D26-R26</f>
        <v>0</v>
      </c>
      <c r="T26">
        <v>150</v>
      </c>
      <c r="U26">
        <f>E26-T26</f>
        <v>-4.9000000000000057</v>
      </c>
      <c r="V26" s="1">
        <v>16.5</v>
      </c>
      <c r="W26" s="2">
        <f>B26-V26</f>
        <v>4.5</v>
      </c>
      <c r="X26" s="2">
        <v>8</v>
      </c>
      <c r="Y26" s="2">
        <f>C26-X26</f>
        <v>-1</v>
      </c>
      <c r="Z26" s="2">
        <v>4</v>
      </c>
      <c r="AA26" s="2">
        <f>D26-Z26</f>
        <v>0</v>
      </c>
      <c r="AB26" s="2">
        <v>150</v>
      </c>
      <c r="AC26" s="3">
        <f>AB26/100*96.7</f>
        <v>145.05000000000001</v>
      </c>
      <c r="AD26" s="3">
        <f t="shared" si="0"/>
        <v>4.9999999999982947E-2</v>
      </c>
      <c r="AE26" s="2">
        <v>18</v>
      </c>
      <c r="AF26" s="2">
        <f>B26-AE26</f>
        <v>3</v>
      </c>
      <c r="AG26" s="2">
        <v>8.5</v>
      </c>
      <c r="AH26" s="2">
        <f>C26-AG26</f>
        <v>-1.5</v>
      </c>
      <c r="AI26" s="2">
        <v>4</v>
      </c>
      <c r="AJ26" s="2">
        <f>D26-AI26</f>
        <v>0</v>
      </c>
      <c r="AK26" s="2">
        <v>150</v>
      </c>
      <c r="AL26" s="3">
        <f>AK26/100*96.7</f>
        <v>145.05000000000001</v>
      </c>
      <c r="AM26" s="3">
        <f t="shared" si="1"/>
        <v>4.9999999999982947E-2</v>
      </c>
      <c r="AN26">
        <v>18</v>
      </c>
      <c r="AO26">
        <f>B26-AN26</f>
        <v>3</v>
      </c>
      <c r="AP26">
        <v>9</v>
      </c>
      <c r="AQ26">
        <f>C26-AP26</f>
        <v>-2</v>
      </c>
      <c r="AR26">
        <v>4</v>
      </c>
      <c r="AS26">
        <f>D26-AR26</f>
        <v>0</v>
      </c>
      <c r="AT26">
        <v>140</v>
      </c>
      <c r="AU26">
        <f>E26-AT26</f>
        <v>5.0999999999999943</v>
      </c>
      <c r="AV26">
        <v>18</v>
      </c>
      <c r="AW26">
        <f>B26-AV26</f>
        <v>3</v>
      </c>
      <c r="AX26">
        <v>7</v>
      </c>
      <c r="AY26">
        <f>C26-AX26</f>
        <v>0</v>
      </c>
      <c r="AZ26">
        <v>3</v>
      </c>
      <c r="BA26">
        <f>D26-AZ26</f>
        <v>1</v>
      </c>
      <c r="BB26">
        <v>122</v>
      </c>
      <c r="BC26">
        <f>E26-BB26</f>
        <v>23.099999999999994</v>
      </c>
    </row>
    <row r="27" spans="1:55" x14ac:dyDescent="0.2">
      <c r="A27">
        <v>2022</v>
      </c>
      <c r="B27">
        <v>14</v>
      </c>
      <c r="C27">
        <v>8</v>
      </c>
      <c r="D27">
        <v>2</v>
      </c>
      <c r="E27">
        <v>95</v>
      </c>
      <c r="F27">
        <v>19</v>
      </c>
      <c r="G27">
        <f>B27-F27</f>
        <v>-5</v>
      </c>
      <c r="H27">
        <v>9</v>
      </c>
      <c r="I27">
        <f>C27-H27</f>
        <v>-1</v>
      </c>
      <c r="J27">
        <v>4</v>
      </c>
      <c r="K27">
        <f>D27-J27</f>
        <v>-2</v>
      </c>
      <c r="L27">
        <v>160</v>
      </c>
      <c r="M27">
        <f>E27-L27</f>
        <v>-65</v>
      </c>
      <c r="N27">
        <v>18</v>
      </c>
      <c r="O27">
        <f>B27-N27</f>
        <v>-4</v>
      </c>
      <c r="P27">
        <v>8</v>
      </c>
      <c r="Q27">
        <f>C27-P27</f>
        <v>0</v>
      </c>
      <c r="R27">
        <v>4</v>
      </c>
      <c r="S27">
        <f>D27-R27</f>
        <v>-2</v>
      </c>
      <c r="T27">
        <v>150</v>
      </c>
      <c r="U27">
        <f>E27-T27</f>
        <v>-55</v>
      </c>
      <c r="V27" s="1">
        <v>17.5</v>
      </c>
      <c r="W27" s="1">
        <f>B27-V27</f>
        <v>-3.5</v>
      </c>
      <c r="X27" s="2">
        <v>8</v>
      </c>
      <c r="Y27">
        <f>C27-X27</f>
        <v>0</v>
      </c>
      <c r="Z27" s="2">
        <v>4.5</v>
      </c>
      <c r="AA27">
        <f>D27-Z27</f>
        <v>-2.5</v>
      </c>
      <c r="AB27" s="2">
        <v>157.5</v>
      </c>
      <c r="AC27" s="3">
        <f t="shared" ref="AC27:AC28" si="6">AB27/100*96.7</f>
        <v>152.30250000000001</v>
      </c>
      <c r="AD27" s="3">
        <f t="shared" si="0"/>
        <v>-57.302500000000009</v>
      </c>
      <c r="AE27" s="2">
        <v>18</v>
      </c>
      <c r="AF27">
        <f>B27-AE27</f>
        <v>-4</v>
      </c>
      <c r="AG27" s="2">
        <v>8</v>
      </c>
      <c r="AH27">
        <f>C27-AG27</f>
        <v>0</v>
      </c>
      <c r="AI27" s="2">
        <v>4</v>
      </c>
      <c r="AJ27">
        <f>D27-AI27</f>
        <v>-2</v>
      </c>
      <c r="AK27" s="2">
        <v>150</v>
      </c>
      <c r="AL27" s="3">
        <f t="shared" ref="AL27:AL28" si="7">AK27/100*96.7</f>
        <v>145.05000000000001</v>
      </c>
      <c r="AM27" s="3">
        <f t="shared" si="1"/>
        <v>-50.050000000000011</v>
      </c>
      <c r="AN27">
        <v>18</v>
      </c>
      <c r="AO27">
        <f>B27-AN27</f>
        <v>-4</v>
      </c>
      <c r="AP27">
        <v>8</v>
      </c>
      <c r="AQ27">
        <f>C27-AP27</f>
        <v>0</v>
      </c>
      <c r="AR27">
        <v>4</v>
      </c>
      <c r="AS27">
        <f>D27-AR27</f>
        <v>-2</v>
      </c>
      <c r="AT27">
        <v>140</v>
      </c>
      <c r="AU27">
        <f>E27-AT27</f>
        <v>-45</v>
      </c>
      <c r="AV27">
        <v>17</v>
      </c>
      <c r="AW27">
        <f>B27-AV27</f>
        <v>-3</v>
      </c>
      <c r="AX27">
        <v>8</v>
      </c>
      <c r="AY27">
        <f>C27-AX27</f>
        <v>0</v>
      </c>
      <c r="AZ27">
        <v>3</v>
      </c>
      <c r="BA27">
        <f>D27-AZ27</f>
        <v>-1</v>
      </c>
      <c r="BB27">
        <v>130</v>
      </c>
      <c r="BC27">
        <f>E27-BB27</f>
        <v>-35</v>
      </c>
    </row>
    <row r="28" spans="1:55" x14ac:dyDescent="0.2">
      <c r="A28">
        <v>2023</v>
      </c>
      <c r="B28">
        <v>20</v>
      </c>
      <c r="C28">
        <v>7</v>
      </c>
      <c r="D28">
        <v>3</v>
      </c>
      <c r="E28">
        <v>145.5</v>
      </c>
      <c r="F28">
        <v>13</v>
      </c>
      <c r="G28">
        <f>B28-F28</f>
        <v>7</v>
      </c>
      <c r="H28">
        <v>6</v>
      </c>
      <c r="I28">
        <f>C28-H28</f>
        <v>1</v>
      </c>
      <c r="J28">
        <v>2</v>
      </c>
      <c r="K28">
        <f>D28-J28</f>
        <v>1</v>
      </c>
      <c r="L28">
        <v>100</v>
      </c>
      <c r="M28">
        <f>E28-L28</f>
        <v>45.5</v>
      </c>
      <c r="N28">
        <v>18</v>
      </c>
      <c r="O28">
        <f>B28-N28</f>
        <v>2</v>
      </c>
      <c r="P28">
        <v>9</v>
      </c>
      <c r="Q28">
        <f>C28-P28</f>
        <v>-2</v>
      </c>
      <c r="R28">
        <v>4</v>
      </c>
      <c r="S28">
        <f>D28-R28</f>
        <v>-1</v>
      </c>
      <c r="T28">
        <v>160</v>
      </c>
      <c r="U28">
        <f>E28-T28</f>
        <v>-14.5</v>
      </c>
      <c r="V28" s="1">
        <v>14.5</v>
      </c>
      <c r="W28" s="1">
        <f>B28-V28</f>
        <v>5.5</v>
      </c>
      <c r="X28" s="1">
        <v>7</v>
      </c>
      <c r="Y28" s="1">
        <f>C28-X28</f>
        <v>0</v>
      </c>
      <c r="Z28" s="1">
        <v>2.5</v>
      </c>
      <c r="AA28" s="1">
        <f>D28-Z28</f>
        <v>0.5</v>
      </c>
      <c r="AB28" s="1">
        <v>107.5</v>
      </c>
      <c r="AC28" s="3">
        <f t="shared" si="6"/>
        <v>103.9525</v>
      </c>
      <c r="AD28" s="3">
        <f t="shared" si="0"/>
        <v>41.547499999999999</v>
      </c>
      <c r="AE28" s="1">
        <v>17.5</v>
      </c>
      <c r="AF28" s="1">
        <f>B28-AE28</f>
        <v>2.5</v>
      </c>
      <c r="AG28" s="1">
        <v>8.5</v>
      </c>
      <c r="AH28" s="1">
        <f>C28-AG28</f>
        <v>-1.5</v>
      </c>
      <c r="AI28" s="1">
        <v>3.5</v>
      </c>
      <c r="AJ28" s="1">
        <f>D28-AI28</f>
        <v>-0.5</v>
      </c>
      <c r="AK28" s="1">
        <v>152.5</v>
      </c>
      <c r="AL28" s="3">
        <f t="shared" si="7"/>
        <v>147.4675</v>
      </c>
      <c r="AM28" s="3">
        <f t="shared" si="1"/>
        <v>-1.9675000000000011</v>
      </c>
      <c r="AN28">
        <v>13</v>
      </c>
      <c r="AO28">
        <f>B28-AN28</f>
        <v>7</v>
      </c>
      <c r="AP28">
        <v>6</v>
      </c>
      <c r="AQ28">
        <f>C28-AP28</f>
        <v>1</v>
      </c>
      <c r="AR28">
        <v>2</v>
      </c>
      <c r="AS28">
        <f>D28-AR28</f>
        <v>1</v>
      </c>
      <c r="AT28">
        <v>90</v>
      </c>
      <c r="AU28">
        <f>E28-AT28</f>
        <v>55.5</v>
      </c>
      <c r="AV28">
        <v>18</v>
      </c>
      <c r="AW28">
        <f>B28-AV28</f>
        <v>2</v>
      </c>
      <c r="AX28">
        <v>8</v>
      </c>
      <c r="AY28">
        <f>C28-AX28</f>
        <v>-1</v>
      </c>
      <c r="AZ28">
        <v>3</v>
      </c>
      <c r="BA28">
        <f>D28-AZ28</f>
        <v>0</v>
      </c>
      <c r="BB28">
        <v>140</v>
      </c>
      <c r="BC28">
        <f>E28-BB28</f>
        <v>5.5</v>
      </c>
    </row>
    <row r="29" spans="1:55" x14ac:dyDescent="0.2">
      <c r="A29">
        <v>2024</v>
      </c>
      <c r="F29">
        <v>23</v>
      </c>
      <c r="H29">
        <v>11</v>
      </c>
      <c r="J29">
        <v>5</v>
      </c>
      <c r="L29">
        <v>210</v>
      </c>
      <c r="AN29">
        <v>23</v>
      </c>
      <c r="AP29">
        <v>11</v>
      </c>
      <c r="AR29">
        <v>5</v>
      </c>
      <c r="AT29">
        <v>217</v>
      </c>
    </row>
    <row r="30" spans="1:55" s="3" customFormat="1" x14ac:dyDescent="0.2">
      <c r="A30" s="3" t="s">
        <v>16</v>
      </c>
      <c r="B30" s="3">
        <f>AVERAGE(B5:B28)</f>
        <v>16.291666666666668</v>
      </c>
      <c r="C30" s="3">
        <f>AVERAGE(C5:C28)</f>
        <v>7.583333333333333</v>
      </c>
      <c r="D30" s="3">
        <f>AVERAGE(D5:D28)</f>
        <v>3.375</v>
      </c>
      <c r="E30" s="3">
        <f ca="1">AVERAGE(E5:E30)</f>
        <v>128.65</v>
      </c>
      <c r="F30" s="3">
        <f>AVERAGE(F5:F28)</f>
        <v>13.541666666666666</v>
      </c>
      <c r="G30" s="3">
        <f>AVERAGE(G5:G28)</f>
        <v>2.75</v>
      </c>
      <c r="H30" s="3">
        <f>AVERAGE(H5:H28)</f>
        <v>6.833333333333333</v>
      </c>
      <c r="I30" s="3">
        <f>AVERAGE(I5:I28)</f>
        <v>0.75</v>
      </c>
      <c r="J30" s="3">
        <f>AVERAGE(J5:J28)</f>
        <v>3.0416666666666665</v>
      </c>
      <c r="K30" s="3">
        <f>AVERAGE(K5:K28)</f>
        <v>0.33333333333333331</v>
      </c>
      <c r="L30" s="3">
        <f>AVERAGE(L5:L28)</f>
        <v>123.45833333333333</v>
      </c>
      <c r="M30" s="3">
        <f>AVERAGE(M5:M28)</f>
        <v>5.1916666666666664</v>
      </c>
      <c r="N30" s="3">
        <f>AVERAGE(N5:N28)</f>
        <v>14.791666666666666</v>
      </c>
      <c r="O30" s="3">
        <f>AVERAGE(O5:O28)</f>
        <v>1.5</v>
      </c>
      <c r="P30" s="3">
        <f>AVERAGE(P5:P28)</f>
        <v>7.208333333333333</v>
      </c>
      <c r="Q30" s="3">
        <f>AVERAGE(Q5:Q28)</f>
        <v>0.375</v>
      </c>
      <c r="R30" s="3">
        <f>AVERAGE(R5:R28)</f>
        <v>3.125</v>
      </c>
      <c r="S30" s="3">
        <f>AVERAGE(S5:S28)</f>
        <v>0.25</v>
      </c>
      <c r="T30" s="3">
        <f>AVERAGE(T5:T28)</f>
        <v>128.54166666666666</v>
      </c>
      <c r="U30" s="3">
        <f>AVERAGE(U5:U28)</f>
        <v>0.1083333333333331</v>
      </c>
      <c r="V30" s="3">
        <f>AVERAGE(V6:V28)</f>
        <v>13.608695652173912</v>
      </c>
      <c r="W30" s="3">
        <f>AVERAGE(W6:W28)</f>
        <v>-2.1739130434782608</v>
      </c>
      <c r="X30" s="3">
        <f>AVERAGE(X6:X28)</f>
        <v>7.2173913043478262</v>
      </c>
      <c r="Y30" s="3">
        <f>AVERAGE(Y6:Y28)</f>
        <v>0.34782608695652173</v>
      </c>
      <c r="Z30" s="3">
        <f>AVERAGE(Z6:Z28)</f>
        <v>3.2391304347826089</v>
      </c>
      <c r="AA30" s="3">
        <f>AVERAGE(AA6:AA28)</f>
        <v>0.15217391304347827</v>
      </c>
      <c r="AC30" s="3">
        <f>AVERAGE(AC7:AC28)</f>
        <v>118.27011363636366</v>
      </c>
      <c r="AD30" s="3">
        <f ca="1">AVERAGE(AD7:AD31)</f>
        <v>13.831291374940038</v>
      </c>
      <c r="AE30" s="3">
        <f>AVERAGE(AE6:AE28)</f>
        <v>14.391304347826088</v>
      </c>
      <c r="AF30" s="3">
        <f>AVERAGE(AF6:AF28)</f>
        <v>1.9565217391304348</v>
      </c>
      <c r="AG30" s="3">
        <f>AVERAGE(AG6:AG28)</f>
        <v>7.1956521739130439</v>
      </c>
      <c r="AH30" s="3">
        <f>AVERAGE(AH6:AH28)</f>
        <v>0.36956521739130432</v>
      </c>
      <c r="AI30" s="3">
        <f>AVERAGE(AI6:AI28)</f>
        <v>3.2391304347826089</v>
      </c>
      <c r="AJ30" s="3">
        <f>AVERAGE(AJ6:AJ28)</f>
        <v>0.15217391304347827</v>
      </c>
      <c r="AL30" s="3">
        <f>AVERAGE(AL6:AL28)</f>
        <v>122.23119565217392</v>
      </c>
      <c r="AM30" s="3">
        <f ca="1">AVERAGE(AM6:AM31)</f>
        <v>8.7407826684943259</v>
      </c>
      <c r="AN30" s="3">
        <f>AVERAGE(AN5:AN28)</f>
        <v>13.383333333333333</v>
      </c>
      <c r="AO30" s="3">
        <f>AVERAGE(AO5:AO28)</f>
        <v>2.9083333333333332</v>
      </c>
      <c r="AP30" s="3">
        <f>AVERAGE(AP5:AP28)</f>
        <v>6.6791666666666671</v>
      </c>
      <c r="AQ30" s="3">
        <f>AVERAGE(AQ5:AQ28)</f>
        <v>0.90416666666666667</v>
      </c>
      <c r="AR30" s="3">
        <f>AVERAGE(AR5:AR28)</f>
        <v>2.8333333333333335</v>
      </c>
      <c r="AS30" s="3">
        <f>AVERAGE(AS5:AS28)</f>
        <v>0.54166666666666663</v>
      </c>
      <c r="AT30" s="3">
        <f>AVERAGE(AT8:AT28)</f>
        <v>114.81428571428572</v>
      </c>
      <c r="AU30" s="3">
        <f>AVERAGE(AU8:AU28)</f>
        <v>18.142857142857142</v>
      </c>
      <c r="AV30" s="3">
        <f>AVERAGE(AV5:AV28)</f>
        <v>14.85</v>
      </c>
      <c r="AW30" s="3">
        <f>AVERAGE(AW5:AW28)</f>
        <v>1.4416666666666667</v>
      </c>
      <c r="AX30" s="3">
        <f>AVERAGE(AX5:AX28)</f>
        <v>7.2333333333333334</v>
      </c>
      <c r="AY30" s="3">
        <f>AVERAGE(AY5:AY28)</f>
        <v>0.34999999999999992</v>
      </c>
      <c r="AZ30" s="3">
        <f>AVERAGE(AZ5:AZ28)</f>
        <v>3.0499999999999994</v>
      </c>
      <c r="BA30" s="3">
        <f>AVERAGE(BA5:BA28)</f>
        <v>0.32500000000000001</v>
      </c>
      <c r="BB30" s="3">
        <f>AVERAGE(BB8:BB28)</f>
        <v>127.47619047619048</v>
      </c>
      <c r="BC30" s="3">
        <f>AVERAGE(BC8:BC28)</f>
        <v>5.480952380952381</v>
      </c>
    </row>
    <row r="31" spans="1:55" x14ac:dyDescent="0.2">
      <c r="A31" t="s">
        <v>19</v>
      </c>
      <c r="B31">
        <f>STDEV(B5:B28)</f>
        <v>5.1708141371141636</v>
      </c>
      <c r="C31">
        <f>STDEV(C5:C28)</f>
        <v>3.1335029247968067</v>
      </c>
      <c r="D31">
        <f>STDEV(D5:D28)</f>
        <v>1.7398775569112552</v>
      </c>
      <c r="E31">
        <f>STDEV(E5:E28)</f>
        <v>56.95059643921747</v>
      </c>
      <c r="F31">
        <f>STDEV(F5:F28)</f>
        <v>3.0924756744558941</v>
      </c>
      <c r="G31">
        <f>STDEV(G5:G28)</f>
        <v>5.3099578316511185</v>
      </c>
      <c r="H31">
        <f>STDEV(H5:H28)</f>
        <v>1.9034674690672015</v>
      </c>
      <c r="I31">
        <f>STDEV(I5:I28)</f>
        <v>3.6025353391139991</v>
      </c>
      <c r="J31">
        <f>STDEV(J5:J28)</f>
        <v>1.1970676733137329</v>
      </c>
      <c r="K31">
        <f>STDEV(K5:K28)</f>
        <v>2.0571543592961161</v>
      </c>
      <c r="L31">
        <f>STDEV(L5:L28)</f>
        <v>39.968443168021466</v>
      </c>
      <c r="M31">
        <f>STDEV(M5:M28)</f>
        <v>67.939672195051202</v>
      </c>
      <c r="N31">
        <f>STDEV(N5:N28)</f>
        <v>3.7990750209087394</v>
      </c>
      <c r="O31">
        <f>STDEV(O5:O28)</f>
        <v>3.1896571984271698</v>
      </c>
      <c r="P31">
        <f>STDEV(P5:P28)</f>
        <v>2.2646463716010485</v>
      </c>
      <c r="Q31">
        <f>STDEV(Q5:Q28)</f>
        <v>2.4103490636618696</v>
      </c>
      <c r="R31">
        <f>STDEV(R5:R28)</f>
        <v>1.4540049638094805</v>
      </c>
      <c r="S31">
        <f>STDEV(S5:S28)</f>
        <v>1.4521348601882378</v>
      </c>
      <c r="T31">
        <f>STDEV(T5:T28)</f>
        <v>47.507417422387071</v>
      </c>
      <c r="U31">
        <f>STDEV(U5:U28)</f>
        <v>50.375968361965981</v>
      </c>
      <c r="V31" s="1">
        <f>STDEV(V6:V28)</f>
        <v>2.4998023637294811</v>
      </c>
      <c r="W31" s="1">
        <f>STDEV(W6:W28)</f>
        <v>5.0914560688653472</v>
      </c>
      <c r="X31" s="1">
        <f>STDEV(X6:X28)</f>
        <v>1.4986818978122192</v>
      </c>
      <c r="Y31" s="1">
        <f>STDEV(Y6:Y28)</f>
        <v>3.1240808925066106</v>
      </c>
      <c r="Z31" s="1">
        <f>STDEV(Z6:Z28)</f>
        <v>1.1368773542370678</v>
      </c>
      <c r="AA31" s="1">
        <f>STDEV(AA6:AA28)</f>
        <v>1.8734677533720461</v>
      </c>
      <c r="AC31" s="3">
        <f>STDEV(AC7:AC28)</f>
        <v>31.924684214395029</v>
      </c>
      <c r="AD31" s="3">
        <f>STDEV(AD7:AD28)</f>
        <v>61.462201623620828</v>
      </c>
      <c r="AE31" s="1">
        <f>STDEV(AE6:AE28)</f>
        <v>3.6864509963671823</v>
      </c>
      <c r="AF31" s="1">
        <f>STDEV(AF6:AF28)</f>
        <v>3.1294533485689739</v>
      </c>
      <c r="AG31" s="1">
        <f>STDEV(AG6:AG28)</f>
        <v>1.8324048433360518</v>
      </c>
      <c r="AH31" s="1">
        <f>STDEV(AH6:AH28)</f>
        <v>2.5814785725535976</v>
      </c>
      <c r="AI31" s="1">
        <f>STDEV(AI6:AI28)</f>
        <v>1.347300037595319</v>
      </c>
      <c r="AJ31" s="1">
        <f>STDEV(AJ6:AJ28)</f>
        <v>1.5332287871788712</v>
      </c>
      <c r="AL31" s="3">
        <f>STDEV(AL6:AL28)</f>
        <v>41.316717628675512</v>
      </c>
      <c r="AM31" s="3">
        <f>STDEV(AM6:AM28)</f>
        <v>52.496284043863824</v>
      </c>
      <c r="AN31" s="1">
        <f>STDEV(AN5:AN28)</f>
        <v>2.7940412786261168</v>
      </c>
      <c r="AO31">
        <f>STDEV(AO5:AO28)</f>
        <v>4.7862045112164191</v>
      </c>
      <c r="AP31">
        <f>STDEV(AP5:AP28)</f>
        <v>1.5382031207157623</v>
      </c>
      <c r="AQ31">
        <f>STDEV(AQ5:AQ28)</f>
        <v>3.0876301826688275</v>
      </c>
      <c r="AR31">
        <f>STDEV(AR5:AR28)</f>
        <v>0.94485640347536703</v>
      </c>
      <c r="AS31">
        <f>STDEV(AS5:AS28)</f>
        <v>1.7062332443303203</v>
      </c>
      <c r="AT31">
        <f>STDEV(AT8:AT28)</f>
        <v>38.192594644960749</v>
      </c>
      <c r="AU31">
        <f>STDEV(AU8:AU28)</f>
        <v>59.796860882730051</v>
      </c>
      <c r="AV31">
        <f>STDEV(AV5:AV28)</f>
        <v>3.7276872419655995</v>
      </c>
      <c r="AW31">
        <f>STDEV(AW5:AW28)</f>
        <v>3.35221103759589</v>
      </c>
      <c r="AX31">
        <f>STDEV(AX5:AX28)</f>
        <v>1.7975022928368187</v>
      </c>
      <c r="AY31">
        <f>STDEV(AY5:AY28)</f>
        <v>2.3671667159010084</v>
      </c>
      <c r="AZ31">
        <f>STDEV(AZ5:AZ28)</f>
        <v>1.2097430557228124</v>
      </c>
      <c r="BA31">
        <f>STDEV(BA5:BA28)</f>
        <v>1.3607063383149336</v>
      </c>
      <c r="BB31">
        <f>STDEV(BB8:BB28)</f>
        <v>46.435567238507012</v>
      </c>
      <c r="BC31">
        <f>STDEV(BC8:BC28)</f>
        <v>52.733884922766876</v>
      </c>
    </row>
  </sheetData>
  <mergeCells count="11">
    <mergeCell ref="A1:A4"/>
    <mergeCell ref="AV3:BC3"/>
    <mergeCell ref="AN3:AU3"/>
    <mergeCell ref="AE3:AM3"/>
    <mergeCell ref="V3:AD3"/>
    <mergeCell ref="N3:U3"/>
    <mergeCell ref="B1:E3"/>
    <mergeCell ref="F3:M3"/>
    <mergeCell ref="AN1:BC2"/>
    <mergeCell ref="F1:U2"/>
    <mergeCell ref="V1:AM2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Neal Dorst</cp:lastModifiedBy>
  <dcterms:created xsi:type="dcterms:W3CDTF">2021-06-03T11:42:27Z</dcterms:created>
  <dcterms:modified xsi:type="dcterms:W3CDTF">2024-05-02T14:22:43Z</dcterms:modified>
</cp:coreProperties>
</file>