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5456" windowWidth="22920" windowHeight="14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<sst xmlns="http://schemas.openxmlformats.org/spreadsheetml/2006/main" count="124" uniqueCount="90">
  <si>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Shipping from debarkation in Pascagoula/Pensacola</t>
  </si>
  <si>
    <t>NOAA/CIMAS personnel costs (AOML &amp; SEFSC)</t>
  </si>
  <si>
    <t>includes 100% gear replacement costs…</t>
  </si>
  <si>
    <t>assumes 14 paid participants from either AOML or SEFSC…</t>
  </si>
  <si>
    <t>#</t>
  </si>
  <si>
    <t>unit cost</t>
  </si>
  <si>
    <t>total cost</t>
  </si>
  <si>
    <t>TOTALS:</t>
  </si>
  <si>
    <t>Biological data analysis and abundance/diversity mapping (SEFSC)</t>
  </si>
  <si>
    <t>Zooplankton sorting and identification (SEFSC)</t>
  </si>
  <si>
    <t>ethanol and sampling supplies</t>
  </si>
  <si>
    <t>SFESC post-cruise sorting and ID</t>
  </si>
  <si>
    <t>Salary (AOML &amp; SEFSC)</t>
  </si>
  <si>
    <t xml:space="preserve"> </t>
  </si>
  <si>
    <t>Lowered CTD/LADCP casts (AOML)</t>
  </si>
  <si>
    <t xml:space="preserve"> </t>
  </si>
  <si>
    <t>Sample supplies and shipping</t>
  </si>
  <si>
    <t>MOCNESS and bongo tows (SEFSC)</t>
  </si>
  <si>
    <t>MOCNESS and bongo hardware</t>
  </si>
  <si>
    <t>MOCNESS and bongo nets</t>
  </si>
  <si>
    <t>SVP surface float drifter deployments (AOML)</t>
  </si>
  <si>
    <t>SVP hardware and tracking costs</t>
  </si>
  <si>
    <t>frame components and fabrication costs</t>
  </si>
  <si>
    <t>SBE 9plus CTD</t>
  </si>
  <si>
    <t>SBE 24 bottle pylon</t>
  </si>
  <si>
    <t>Konsberg Altimeter</t>
  </si>
  <si>
    <t>cabling for ADCPs</t>
  </si>
  <si>
    <t>cabling for CTD</t>
  </si>
  <si>
    <t>pressure sprayer</t>
  </si>
  <si>
    <t>protective gear / ops cleaning supplies</t>
  </si>
  <si>
    <t>WH300-6000m ADCP</t>
  </si>
  <si>
    <t>external ADCP battery pack</t>
  </si>
  <si>
    <t>SBE4 conductivity sensor</t>
  </si>
  <si>
    <t>SBE3plus temperature sensor</t>
  </si>
  <si>
    <t>SBE43 dissolved oxygen sensor</t>
  </si>
  <si>
    <t>Niskin bottle</t>
  </si>
  <si>
    <t>Turner crude oil fluorometer</t>
  </si>
  <si>
    <t>ECOAFL chl_a fluorometer</t>
  </si>
  <si>
    <t>3 people x 3 mm</t>
  </si>
  <si>
    <t>covers costs associated with cruise and any precruise training (HAZMAT etc.)…</t>
  </si>
  <si>
    <t>14 people x 2K</t>
  </si>
  <si>
    <t>assumes a loaded "man-month" (mm) to be 10K…</t>
  </si>
  <si>
    <t>Monitoring and Assessing Implications of the Deepwater Horizon Oil Spill:</t>
  </si>
  <si>
    <t xml:space="preserve">Potential Impacts of the Loop Current on Downstream Marine Ecosystems in the </t>
  </si>
  <si>
    <t>Gulf of Mexico and Florida Straits.</t>
  </si>
  <si>
    <t>Preliminary Proposal Budget</t>
  </si>
  <si>
    <t>(cruise to be conducted aboard the NOAA Ship Nancy Foster, June 26, 2010 through July 13, 2010)</t>
  </si>
  <si>
    <t>assumes 92 OT hours: (11 week days x 4 hours) + (4 weekend days x 12 hours)…</t>
  </si>
  <si>
    <t>14 people x 92 OT hours</t>
  </si>
  <si>
    <t>SEFSC post-cruise analysis</t>
  </si>
  <si>
    <t>EEMS CDOM analysis by fluorescnece</t>
  </si>
  <si>
    <t>MITCH ROFF'S CONTRACT SUPPORT</t>
  </si>
  <si>
    <t>Chemical sample collection and analysis (AOML/LSU)</t>
  </si>
  <si>
    <t>LSU, Scott Miles… existing NOAA contract?</t>
  </si>
  <si>
    <t>Oregon Inst. Of Marine Biology</t>
  </si>
  <si>
    <t>Neuston Nets (AOML)</t>
  </si>
  <si>
    <t>purchase of one needed asap, AOML will need one while ship is at sea</t>
  </si>
  <si>
    <t>Larval fish otolith chemistry baseline and monitoring (SEFSC)</t>
  </si>
  <si>
    <t>SEFSC post-cruise analysis</t>
  </si>
  <si>
    <t>sterile bag sampler brackets</t>
  </si>
  <si>
    <t>Wetlabs CDOM fluorometer</t>
  </si>
  <si>
    <t>Sample Jars for VOLA, oil in water, tar balls</t>
  </si>
  <si>
    <t>Expedited Analysis of 30 samples</t>
  </si>
  <si>
    <t>Analysis of 125 samples / LSU Lab</t>
  </si>
  <si>
    <t>CIMAS to Florida State University</t>
  </si>
  <si>
    <t xml:space="preserve"> </t>
  </si>
  <si>
    <t>Invitational Travel (from Oregon)</t>
  </si>
  <si>
    <t>Sequencing costs, molecular biology for identification</t>
  </si>
  <si>
    <t>Bigelow Laboratory service, can be direct billed to AOML</t>
  </si>
  <si>
    <t>assumes a 14-day cruise with 11 week days and 4 weekend days…</t>
  </si>
  <si>
    <t>14 people x 0.5 mm</t>
  </si>
  <si>
    <t>assumes estimated loaded hourly overtime rate of $50…</t>
  </si>
  <si>
    <t>TOTAL PROPOSAL COST:</t>
  </si>
  <si>
    <t>SeaPoint oil sensor</t>
  </si>
  <si>
    <t xml:space="preserve">Post-cruise analysis  </t>
  </si>
  <si>
    <t>Flow cytometry and genomic analysis</t>
  </si>
  <si>
    <t>Larval Invertebrate and Plankton Sampling</t>
  </si>
  <si>
    <t xml:space="preserve"> </t>
  </si>
  <si>
    <t>salary directly associated cruise prep and sea duty…</t>
  </si>
  <si>
    <t>Salary (AOML)</t>
  </si>
  <si>
    <t>salary related to post-cruise analysis of physical and chemical data…</t>
  </si>
  <si>
    <t># people</t>
  </si>
  <si>
    <t># mm</t>
  </si>
  <si>
    <t>mm rate</t>
  </si>
  <si>
    <t>Overtime (AOML &amp; SEFSC)</t>
  </si>
  <si>
    <t># OT hours</t>
  </si>
  <si>
    <t>OT rate</t>
  </si>
  <si>
    <t>Travel (AOML &amp; SEFSC)</t>
  </si>
  <si>
    <t>Website development, updates, and maintenance (AOML)</t>
  </si>
  <si>
    <t>12-month support for project website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</si>
</sst>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8" fillId="12" borderId="0" applyNumberFormat="0" applyBorder="0" applyAlignment="0" applyProtection="0"/>
    <xf numFmtId="0" fontId="22" fillId="2" borderId="1" applyNumberFormat="0" applyAlignment="0" applyProtection="0"/>
    <xf numFmtId="0" fontId="2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9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PageLayoutView="0" workbookViewId="0" topLeftCell="A94">
      <selection activeCell="G116" sqref="G116"/>
    </sheetView>
  </sheetViews>
  <sheetFormatPr defaultColWidth="10.75390625" defaultRowHeight="12.75"/>
  <cols>
    <col min="1" max="1" width="16.125" style="1" customWidth="1"/>
    <col min="2" max="3" width="10.75390625" style="1" customWidth="1"/>
    <col min="4" max="4" width="13.25390625" style="1" customWidth="1"/>
    <col min="5" max="6" width="10.75390625" style="1" customWidth="1"/>
    <col min="7" max="7" width="17.75390625" style="2" customWidth="1"/>
    <col min="8" max="13" width="10.75390625" style="1" customWidth="1"/>
    <col min="14" max="14" width="11.00390625" style="0" customWidth="1"/>
    <col min="15" max="16384" width="10.75390625" style="1" customWidth="1"/>
  </cols>
  <sheetData>
    <row r="1" s="15" customFormat="1" ht="15">
      <c r="A1" s="15" t="s">
        <v>42</v>
      </c>
    </row>
    <row r="2" s="15" customFormat="1" ht="15">
      <c r="A2" s="15" t="s">
        <v>43</v>
      </c>
    </row>
    <row r="3" s="15" customFormat="1" ht="15">
      <c r="A3" s="15" t="s">
        <v>44</v>
      </c>
    </row>
    <row r="4" spans="1:4" ht="15">
      <c r="A4" s="15" t="s">
        <v>46</v>
      </c>
      <c r="B4"/>
      <c r="C4"/>
      <c r="D4"/>
    </row>
    <row r="6" ht="15">
      <c r="A6" s="15" t="s">
        <v>45</v>
      </c>
    </row>
    <row r="7" ht="15">
      <c r="G7" s="6" t="s">
        <v>7</v>
      </c>
    </row>
    <row r="8" ht="15">
      <c r="A8" s="2" t="s">
        <v>14</v>
      </c>
    </row>
    <row r="9" ht="15">
      <c r="A9" s="4" t="s">
        <v>2</v>
      </c>
    </row>
    <row r="10" spans="1:6" ht="15">
      <c r="A10" s="2"/>
      <c r="D10" s="5" t="s">
        <v>4</v>
      </c>
      <c r="E10" s="5" t="s">
        <v>5</v>
      </c>
      <c r="F10" s="5" t="s">
        <v>6</v>
      </c>
    </row>
    <row r="11" spans="1:7" ht="15">
      <c r="A11" s="1" t="s">
        <v>22</v>
      </c>
      <c r="D11" s="1">
        <v>1</v>
      </c>
      <c r="E11" s="7">
        <v>35000</v>
      </c>
      <c r="F11" s="7">
        <f>D11*E11</f>
        <v>35000</v>
      </c>
      <c r="G11" s="8"/>
    </row>
    <row r="12" spans="1:7" ht="15">
      <c r="A12" s="1" t="s">
        <v>23</v>
      </c>
      <c r="D12" s="1">
        <v>1</v>
      </c>
      <c r="E12" s="7">
        <v>35000</v>
      </c>
      <c r="F12" s="7">
        <f aca="true" t="shared" si="0" ref="F12:F29">D12*E12</f>
        <v>35000</v>
      </c>
      <c r="G12" s="8"/>
    </row>
    <row r="13" spans="1:7" ht="15">
      <c r="A13" s="1" t="s">
        <v>24</v>
      </c>
      <c r="D13" s="1">
        <v>1</v>
      </c>
      <c r="E13" s="7">
        <v>15000</v>
      </c>
      <c r="F13" s="7">
        <f t="shared" si="0"/>
        <v>15000</v>
      </c>
      <c r="G13" s="8"/>
    </row>
    <row r="14" spans="1:7" ht="15">
      <c r="A14" s="1" t="s">
        <v>25</v>
      </c>
      <c r="D14" s="1">
        <v>1</v>
      </c>
      <c r="E14" s="7">
        <v>7000</v>
      </c>
      <c r="F14" s="7">
        <f t="shared" si="0"/>
        <v>7000</v>
      </c>
      <c r="G14" s="8"/>
    </row>
    <row r="15" spans="1:7" ht="15">
      <c r="A15" s="1" t="s">
        <v>30</v>
      </c>
      <c r="D15" s="1">
        <v>2</v>
      </c>
      <c r="E15" s="7">
        <v>35000</v>
      </c>
      <c r="F15" s="7">
        <f t="shared" si="0"/>
        <v>70000</v>
      </c>
      <c r="G15" s="8"/>
    </row>
    <row r="16" spans="1:7" ht="15">
      <c r="A16" s="1" t="s">
        <v>31</v>
      </c>
      <c r="D16" s="1">
        <v>1</v>
      </c>
      <c r="E16" s="7">
        <v>10000</v>
      </c>
      <c r="F16" s="7">
        <f t="shared" si="0"/>
        <v>10000</v>
      </c>
      <c r="G16" s="8"/>
    </row>
    <row r="17" spans="1:7" ht="15">
      <c r="A17" s="1" t="s">
        <v>32</v>
      </c>
      <c r="D17" s="1">
        <v>4</v>
      </c>
      <c r="E17" s="7">
        <v>4000</v>
      </c>
      <c r="F17" s="7">
        <f t="shared" si="0"/>
        <v>16000</v>
      </c>
      <c r="G17" s="8"/>
    </row>
    <row r="18" spans="1:9" ht="15">
      <c r="A18" s="1" t="s">
        <v>33</v>
      </c>
      <c r="D18" s="1">
        <v>4</v>
      </c>
      <c r="E18" s="7">
        <v>3000</v>
      </c>
      <c r="F18" s="7">
        <f t="shared" si="0"/>
        <v>12000</v>
      </c>
      <c r="G18" s="8"/>
      <c r="I18" s="7" t="s">
        <v>15</v>
      </c>
    </row>
    <row r="19" spans="1:7" ht="15">
      <c r="A19" s="1" t="s">
        <v>34</v>
      </c>
      <c r="D19" s="1">
        <v>4</v>
      </c>
      <c r="E19" s="7">
        <v>4000</v>
      </c>
      <c r="F19" s="7">
        <f t="shared" si="0"/>
        <v>16000</v>
      </c>
      <c r="G19" s="8"/>
    </row>
    <row r="20" spans="1:8" ht="15">
      <c r="A20" s="1" t="s">
        <v>37</v>
      </c>
      <c r="D20" s="1">
        <v>2</v>
      </c>
      <c r="E20" s="7">
        <v>4000</v>
      </c>
      <c r="F20" s="7">
        <f t="shared" si="0"/>
        <v>8000</v>
      </c>
      <c r="G20" s="8"/>
      <c r="H20" s="7" t="s">
        <v>15</v>
      </c>
    </row>
    <row r="21" spans="1:7" ht="15">
      <c r="A21" s="1" t="s">
        <v>60</v>
      </c>
      <c r="D21" s="1">
        <v>2</v>
      </c>
      <c r="E21" s="7">
        <v>5500</v>
      </c>
      <c r="F21" s="7">
        <f t="shared" si="0"/>
        <v>11000</v>
      </c>
      <c r="G21" s="8"/>
    </row>
    <row r="22" spans="1:7" ht="15">
      <c r="A22" s="1" t="s">
        <v>36</v>
      </c>
      <c r="D22" s="1">
        <v>2</v>
      </c>
      <c r="E22" s="7">
        <v>2500</v>
      </c>
      <c r="F22" s="7">
        <f t="shared" si="0"/>
        <v>5000</v>
      </c>
      <c r="G22" s="8"/>
    </row>
    <row r="23" spans="1:7" ht="15">
      <c r="A23" s="1" t="s">
        <v>73</v>
      </c>
      <c r="D23" s="1">
        <v>2</v>
      </c>
      <c r="E23" s="7">
        <v>4000</v>
      </c>
      <c r="F23" s="7">
        <f t="shared" si="0"/>
        <v>8000</v>
      </c>
      <c r="G23" s="8"/>
    </row>
    <row r="24" spans="1:7" ht="15">
      <c r="A24" s="1" t="s">
        <v>26</v>
      </c>
      <c r="D24" s="1">
        <v>1</v>
      </c>
      <c r="E24" s="7">
        <v>10000</v>
      </c>
      <c r="F24" s="7">
        <f t="shared" si="0"/>
        <v>10000</v>
      </c>
      <c r="G24" s="8"/>
    </row>
    <row r="25" spans="1:7" ht="15">
      <c r="A25" s="1" t="s">
        <v>27</v>
      </c>
      <c r="D25" s="1">
        <v>1</v>
      </c>
      <c r="E25" s="7">
        <v>3000</v>
      </c>
      <c r="F25" s="7">
        <f t="shared" si="0"/>
        <v>3000</v>
      </c>
      <c r="G25" s="8"/>
    </row>
    <row r="26" spans="1:7" ht="15">
      <c r="A26" s="1" t="s">
        <v>35</v>
      </c>
      <c r="D26" s="1">
        <v>24</v>
      </c>
      <c r="E26" s="7">
        <v>2000</v>
      </c>
      <c r="F26" s="7">
        <f t="shared" si="0"/>
        <v>48000</v>
      </c>
      <c r="G26" s="8"/>
    </row>
    <row r="27" spans="1:7" ht="15">
      <c r="A27" s="1" t="s">
        <v>59</v>
      </c>
      <c r="D27" s="1">
        <v>2</v>
      </c>
      <c r="E27" s="7">
        <v>2500</v>
      </c>
      <c r="F27" s="7">
        <f t="shared" si="0"/>
        <v>5000</v>
      </c>
      <c r="G27" s="8"/>
    </row>
    <row r="28" spans="1:7" ht="15">
      <c r="A28" s="1" t="s">
        <v>28</v>
      </c>
      <c r="D28" s="1">
        <v>1</v>
      </c>
      <c r="E28" s="7">
        <v>1000</v>
      </c>
      <c r="F28" s="7">
        <f t="shared" si="0"/>
        <v>1000</v>
      </c>
      <c r="G28" s="8"/>
    </row>
    <row r="29" spans="1:7" ht="15">
      <c r="A29" s="1" t="s">
        <v>29</v>
      </c>
      <c r="D29" s="1">
        <v>1</v>
      </c>
      <c r="E29" s="7">
        <v>10000</v>
      </c>
      <c r="F29" s="7">
        <f t="shared" si="0"/>
        <v>10000</v>
      </c>
      <c r="G29" s="8"/>
    </row>
    <row r="30" spans="5:7" ht="15">
      <c r="E30" s="7"/>
      <c r="F30" s="7"/>
      <c r="G30" s="8">
        <f>SUM(F11:F29)</f>
        <v>325000</v>
      </c>
    </row>
    <row r="31" spans="5:7" ht="15">
      <c r="E31" s="7"/>
      <c r="F31" s="7"/>
      <c r="G31" s="8"/>
    </row>
    <row r="32" spans="1:7" ht="15">
      <c r="A32" s="2" t="s">
        <v>17</v>
      </c>
      <c r="E32" s="7"/>
      <c r="F32" s="7"/>
      <c r="G32" s="8"/>
    </row>
    <row r="33" spans="1:7" ht="15">
      <c r="A33" s="4" t="s">
        <v>2</v>
      </c>
      <c r="E33" s="7"/>
      <c r="F33" s="7"/>
      <c r="G33" s="8"/>
    </row>
    <row r="34" spans="1:7" ht="15">
      <c r="A34" s="2"/>
      <c r="D34" s="5" t="s">
        <v>4</v>
      </c>
      <c r="E34" s="9" t="s">
        <v>5</v>
      </c>
      <c r="F34" s="9" t="s">
        <v>6</v>
      </c>
      <c r="G34" s="8"/>
    </row>
    <row r="35" spans="1:7" ht="15">
      <c r="A35" s="1" t="s">
        <v>18</v>
      </c>
      <c r="D35" s="1">
        <v>1</v>
      </c>
      <c r="E35" s="7">
        <v>100000</v>
      </c>
      <c r="F35" s="7">
        <f>D35*E35</f>
        <v>100000</v>
      </c>
      <c r="G35" s="8"/>
    </row>
    <row r="36" spans="1:7" ht="15">
      <c r="A36" s="1" t="s">
        <v>19</v>
      </c>
      <c r="D36" s="1">
        <v>1</v>
      </c>
      <c r="E36" s="7">
        <v>8000</v>
      </c>
      <c r="F36" s="7">
        <f>D36*E36</f>
        <v>8000</v>
      </c>
      <c r="G36" s="8"/>
    </row>
    <row r="37" spans="5:7" ht="15">
      <c r="E37" s="7"/>
      <c r="F37" s="7"/>
      <c r="G37" s="8">
        <f>SUM(F35:F36)</f>
        <v>108000</v>
      </c>
    </row>
    <row r="38" spans="5:7" ht="15">
      <c r="E38" s="7"/>
      <c r="F38" s="7"/>
      <c r="G38" s="8"/>
    </row>
    <row r="39" spans="1:9" ht="15">
      <c r="A39" s="2" t="s">
        <v>55</v>
      </c>
      <c r="D39" s="1">
        <v>2</v>
      </c>
      <c r="E39" s="7">
        <v>4000</v>
      </c>
      <c r="F39" s="7">
        <v>8000</v>
      </c>
      <c r="G39" s="8">
        <v>8000</v>
      </c>
      <c r="I39" s="1" t="s">
        <v>56</v>
      </c>
    </row>
    <row r="40" spans="1:7" ht="15">
      <c r="A40" s="2"/>
      <c r="E40" s="7"/>
      <c r="F40" s="7"/>
      <c r="G40" s="8"/>
    </row>
    <row r="41" spans="1:7" ht="15">
      <c r="A41" s="2"/>
      <c r="E41" s="7"/>
      <c r="F41" s="7"/>
      <c r="G41" s="8"/>
    </row>
    <row r="42" spans="1:7" ht="15">
      <c r="A42" s="2" t="s">
        <v>20</v>
      </c>
      <c r="E42" s="7"/>
      <c r="F42" s="7"/>
      <c r="G42" s="8"/>
    </row>
    <row r="43" spans="1:7" ht="15">
      <c r="A43" s="2"/>
      <c r="D43" s="5" t="s">
        <v>4</v>
      </c>
      <c r="E43" s="9" t="s">
        <v>5</v>
      </c>
      <c r="F43" s="9" t="s">
        <v>6</v>
      </c>
      <c r="G43" s="8"/>
    </row>
    <row r="44" spans="1:7" ht="15">
      <c r="A44" s="1" t="s">
        <v>21</v>
      </c>
      <c r="D44" s="1">
        <v>30</v>
      </c>
      <c r="E44" s="7">
        <v>3000</v>
      </c>
      <c r="F44" s="7">
        <f>D44*E44</f>
        <v>90000</v>
      </c>
      <c r="G44" s="8"/>
    </row>
    <row r="45" spans="5:7" ht="15">
      <c r="E45" s="7"/>
      <c r="F45" s="7"/>
      <c r="G45" s="8">
        <f>SUM(F44)</f>
        <v>90000</v>
      </c>
    </row>
    <row r="46" spans="5:7" ht="15">
      <c r="E46" s="7"/>
      <c r="F46" s="7"/>
      <c r="G46" s="8"/>
    </row>
    <row r="47" spans="1:7" ht="15">
      <c r="A47" s="2" t="s">
        <v>52</v>
      </c>
      <c r="E47" s="7"/>
      <c r="F47" s="7"/>
      <c r="G47" s="8"/>
    </row>
    <row r="48" spans="1:9" ht="15">
      <c r="A48" s="2"/>
      <c r="D48" s="5" t="s">
        <v>4</v>
      </c>
      <c r="E48" s="9" t="s">
        <v>5</v>
      </c>
      <c r="F48" s="9" t="s">
        <v>6</v>
      </c>
      <c r="G48" s="8"/>
      <c r="I48" s="1" t="s">
        <v>77</v>
      </c>
    </row>
    <row r="49" spans="1:7" ht="15">
      <c r="A49" s="1" t="s">
        <v>61</v>
      </c>
      <c r="D49" s="1">
        <v>200</v>
      </c>
      <c r="E49" s="7">
        <v>10</v>
      </c>
      <c r="F49" s="7">
        <f>D49*E49</f>
        <v>2000</v>
      </c>
      <c r="G49" s="8"/>
    </row>
    <row r="50" spans="1:7" ht="15">
      <c r="A50" s="1" t="s">
        <v>63</v>
      </c>
      <c r="D50" s="1">
        <v>125</v>
      </c>
      <c r="E50" s="7">
        <v>500</v>
      </c>
      <c r="F50" s="7">
        <f>125*500</f>
        <v>62500</v>
      </c>
      <c r="G50" s="8"/>
    </row>
    <row r="51" spans="1:7" ht="15">
      <c r="A51" s="1" t="s">
        <v>62</v>
      </c>
      <c r="D51" s="1">
        <v>30</v>
      </c>
      <c r="E51">
        <v>1000</v>
      </c>
      <c r="F51">
        <v>30000</v>
      </c>
      <c r="G51" s="8"/>
    </row>
    <row r="52" spans="5:9" ht="15">
      <c r="E52" s="7"/>
      <c r="F52" s="7"/>
      <c r="G52" s="8">
        <f>SUM(F49:F51)</f>
        <v>94500</v>
      </c>
      <c r="I52" s="1" t="s">
        <v>53</v>
      </c>
    </row>
    <row r="53" spans="5:7" ht="15">
      <c r="E53" s="7"/>
      <c r="F53" s="7"/>
      <c r="G53" s="8"/>
    </row>
    <row r="54" spans="1:7" ht="15">
      <c r="A54" s="2" t="s">
        <v>8</v>
      </c>
      <c r="E54" s="7"/>
      <c r="F54" s="7"/>
      <c r="G54" s="8"/>
    </row>
    <row r="55" spans="1:7" ht="15">
      <c r="A55" s="2"/>
      <c r="D55" s="5" t="s">
        <v>4</v>
      </c>
      <c r="E55" s="9" t="s">
        <v>5</v>
      </c>
      <c r="F55" s="9" t="s">
        <v>6</v>
      </c>
      <c r="G55" s="8"/>
    </row>
    <row r="56" spans="1:7" ht="15">
      <c r="A56" s="1" t="s">
        <v>58</v>
      </c>
      <c r="D56" s="1">
        <v>1</v>
      </c>
      <c r="E56" s="7">
        <v>100000</v>
      </c>
      <c r="F56" s="7">
        <f>D56*E56</f>
        <v>100000</v>
      </c>
      <c r="G56" s="8"/>
    </row>
    <row r="57" spans="5:7" ht="15">
      <c r="E57" s="7"/>
      <c r="F57" s="7"/>
      <c r="G57" s="8">
        <f>SUM(F56)</f>
        <v>100000</v>
      </c>
    </row>
    <row r="58" spans="5:7" ht="15">
      <c r="E58" s="7"/>
      <c r="F58" s="7"/>
      <c r="G58" s="8"/>
    </row>
    <row r="59" spans="1:7" ht="15">
      <c r="A59" s="2" t="s">
        <v>9</v>
      </c>
      <c r="E59" s="7"/>
      <c r="F59" s="7"/>
      <c r="G59" s="8"/>
    </row>
    <row r="60" spans="1:7" ht="15">
      <c r="A60" s="2"/>
      <c r="D60" s="5" t="s">
        <v>4</v>
      </c>
      <c r="E60" s="9" t="s">
        <v>5</v>
      </c>
      <c r="F60" s="9" t="s">
        <v>6</v>
      </c>
      <c r="G60" s="8"/>
    </row>
    <row r="61" spans="1:7" ht="15">
      <c r="A61" s="1" t="s">
        <v>10</v>
      </c>
      <c r="D61" s="1">
        <v>1</v>
      </c>
      <c r="E61" s="7">
        <v>20000</v>
      </c>
      <c r="F61" s="7">
        <f>D61*E61</f>
        <v>20000</v>
      </c>
      <c r="G61" s="8"/>
    </row>
    <row r="62" spans="1:7" ht="15">
      <c r="A62" s="1" t="s">
        <v>11</v>
      </c>
      <c r="D62" s="1">
        <v>1</v>
      </c>
      <c r="E62" s="7">
        <v>130000</v>
      </c>
      <c r="F62" s="7">
        <f>D62*E62</f>
        <v>130000</v>
      </c>
      <c r="G62" s="8"/>
    </row>
    <row r="63" spans="5:7" ht="15">
      <c r="E63" s="7"/>
      <c r="F63" s="7"/>
      <c r="G63" s="8">
        <f>SUM(F61:F62)</f>
        <v>150000</v>
      </c>
    </row>
    <row r="64" spans="5:7" ht="15">
      <c r="E64" s="7"/>
      <c r="F64" s="7"/>
      <c r="G64" s="8"/>
    </row>
    <row r="65" spans="1:7" ht="15">
      <c r="A65" s="2" t="s">
        <v>57</v>
      </c>
      <c r="E65" s="7"/>
      <c r="F65" s="7"/>
      <c r="G65" s="8"/>
    </row>
    <row r="66" spans="1:7" ht="15">
      <c r="A66" s="2"/>
      <c r="D66" s="5" t="s">
        <v>4</v>
      </c>
      <c r="E66" s="9" t="s">
        <v>5</v>
      </c>
      <c r="F66" s="9" t="s">
        <v>6</v>
      </c>
      <c r="G66" s="8"/>
    </row>
    <row r="67" spans="1:7" ht="15">
      <c r="A67" s="2" t="s">
        <v>49</v>
      </c>
      <c r="B67" s="2"/>
      <c r="D67" s="1">
        <v>1</v>
      </c>
      <c r="E67" s="7">
        <v>50000</v>
      </c>
      <c r="F67" s="7">
        <f>D67*E67</f>
        <v>50000</v>
      </c>
      <c r="G67" s="8"/>
    </row>
    <row r="68" spans="1:7" ht="15">
      <c r="A68" s="2"/>
      <c r="B68" s="2"/>
      <c r="E68" s="7"/>
      <c r="F68" s="7"/>
      <c r="G68" s="8">
        <f>SUM(F67)</f>
        <v>50000</v>
      </c>
    </row>
    <row r="69" spans="1:7" ht="15">
      <c r="A69" s="2"/>
      <c r="B69" s="2"/>
      <c r="E69" s="7"/>
      <c r="F69" s="7"/>
      <c r="G69" s="8"/>
    </row>
    <row r="70" spans="1:9" ht="15">
      <c r="A70" s="2" t="s">
        <v>50</v>
      </c>
      <c r="B70" s="2"/>
      <c r="E70" s="7"/>
      <c r="F70" s="7" t="s">
        <v>77</v>
      </c>
      <c r="G70" s="8">
        <v>25000</v>
      </c>
      <c r="I70" s="1" t="s">
        <v>64</v>
      </c>
    </row>
    <row r="71" spans="1:7" ht="15">
      <c r="A71" s="2"/>
      <c r="B71" s="2"/>
      <c r="E71" s="7"/>
      <c r="F71" s="7"/>
      <c r="G71" s="8"/>
    </row>
    <row r="72" spans="1:7" ht="15">
      <c r="A72" s="2" t="s">
        <v>51</v>
      </c>
      <c r="B72" s="2"/>
      <c r="D72" s="1">
        <v>3</v>
      </c>
      <c r="E72" s="7">
        <v>15000</v>
      </c>
      <c r="F72" s="7"/>
      <c r="G72" s="8">
        <v>45000</v>
      </c>
    </row>
    <row r="73" spans="5:7" ht="15">
      <c r="E73" s="7"/>
      <c r="F73" s="7"/>
      <c r="G73" s="8"/>
    </row>
    <row r="74" spans="5:7" ht="15">
      <c r="E74" s="7"/>
      <c r="F74" s="7"/>
      <c r="G74" s="8"/>
    </row>
    <row r="75" spans="5:7" ht="15">
      <c r="E75" s="7"/>
      <c r="F75" s="7"/>
      <c r="G75" s="8"/>
    </row>
    <row r="76" spans="1:7" ht="15">
      <c r="A76" s="2" t="s">
        <v>76</v>
      </c>
      <c r="B76" s="2"/>
      <c r="C76" s="2"/>
      <c r="E76" s="7"/>
      <c r="F76" s="7"/>
      <c r="G76" s="8"/>
    </row>
    <row r="77" spans="1:7" ht="15">
      <c r="A77" s="1" t="s">
        <v>16</v>
      </c>
      <c r="E77" s="7"/>
      <c r="F77" s="7">
        <v>2000</v>
      </c>
      <c r="G77" s="8"/>
    </row>
    <row r="78" spans="1:9" ht="15">
      <c r="A78" s="1" t="s">
        <v>74</v>
      </c>
      <c r="E78" s="7"/>
      <c r="F78" s="7">
        <v>25000</v>
      </c>
      <c r="G78" s="8"/>
      <c r="I78" s="1" t="s">
        <v>67</v>
      </c>
    </row>
    <row r="79" spans="1:9" ht="15">
      <c r="A79" s="1" t="s">
        <v>75</v>
      </c>
      <c r="E79" s="7"/>
      <c r="F79" s="7">
        <v>25000</v>
      </c>
      <c r="G79" s="8"/>
      <c r="I79" s="1" t="s">
        <v>68</v>
      </c>
    </row>
    <row r="80" spans="1:9" ht="15">
      <c r="A80" s="1" t="s">
        <v>66</v>
      </c>
      <c r="E80" s="7"/>
      <c r="F80" s="7">
        <v>2000</v>
      </c>
      <c r="G80" s="8"/>
      <c r="I80" s="1" t="s">
        <v>54</v>
      </c>
    </row>
    <row r="81" spans="5:7" ht="15">
      <c r="E81" s="7"/>
      <c r="F81" s="7"/>
      <c r="G81" s="8">
        <v>54000</v>
      </c>
    </row>
    <row r="82" spans="5:7" ht="15">
      <c r="E82" s="7"/>
      <c r="F82" s="7"/>
      <c r="G82" s="8"/>
    </row>
    <row r="83" spans="1:7" ht="15">
      <c r="A83" s="15" t="s">
        <v>0</v>
      </c>
      <c r="E83" s="7"/>
      <c r="F83" s="7"/>
      <c r="G83" s="8">
        <v>6000</v>
      </c>
    </row>
    <row r="84" spans="5:7" ht="15">
      <c r="E84" s="7"/>
      <c r="F84" s="7"/>
      <c r="G84" s="8"/>
    </row>
    <row r="85" spans="1:10" ht="15">
      <c r="A85" s="2" t="s">
        <v>88</v>
      </c>
      <c r="E85" s="7"/>
      <c r="F85" s="7"/>
      <c r="G85" s="8"/>
      <c r="J85" s="7" t="s">
        <v>13</v>
      </c>
    </row>
    <row r="86" spans="1:7" ht="16.5" customHeight="1">
      <c r="A86" s="2"/>
      <c r="D86" s="5" t="s">
        <v>4</v>
      </c>
      <c r="E86" s="9" t="s">
        <v>5</v>
      </c>
      <c r="F86" s="9" t="s">
        <v>6</v>
      </c>
      <c r="G86" s="8"/>
    </row>
    <row r="87" spans="1:7" ht="15">
      <c r="A87" s="1" t="s">
        <v>89</v>
      </c>
      <c r="D87" s="1">
        <v>1</v>
      </c>
      <c r="E87" s="7">
        <v>30000</v>
      </c>
      <c r="F87" s="7">
        <f>D87*E87</f>
        <v>30000</v>
      </c>
      <c r="G87" s="8" t="s">
        <v>65</v>
      </c>
    </row>
    <row r="88" spans="5:7" ht="15">
      <c r="E88" s="7"/>
      <c r="F88" s="7"/>
      <c r="G88" s="8"/>
    </row>
    <row r="89" spans="5:7" ht="15">
      <c r="E89" s="7"/>
      <c r="F89" s="7"/>
      <c r="G89" s="8">
        <f>SUM(F87)</f>
        <v>30000</v>
      </c>
    </row>
    <row r="90" spans="5:7" ht="15">
      <c r="E90" s="7"/>
      <c r="F90" s="7"/>
      <c r="G90" s="8"/>
    </row>
    <row r="91" spans="1:7" ht="15">
      <c r="A91" s="2" t="s">
        <v>1</v>
      </c>
      <c r="E91" s="7"/>
      <c r="F91" s="7"/>
      <c r="G91" s="8"/>
    </row>
    <row r="92" spans="1:7" ht="15">
      <c r="A92" s="3" t="s">
        <v>69</v>
      </c>
      <c r="E92" s="7"/>
      <c r="F92" s="7"/>
      <c r="G92" s="8"/>
    </row>
    <row r="93" spans="1:7" ht="15">
      <c r="A93" s="3" t="s">
        <v>3</v>
      </c>
      <c r="E93" s="7"/>
      <c r="F93" s="7"/>
      <c r="G93" s="8"/>
    </row>
    <row r="94" spans="1:7" ht="15">
      <c r="A94" s="3" t="s">
        <v>41</v>
      </c>
      <c r="E94" s="7"/>
      <c r="F94" s="7"/>
      <c r="G94" s="8"/>
    </row>
    <row r="95" spans="1:7" ht="15">
      <c r="A95" s="3" t="s">
        <v>71</v>
      </c>
      <c r="E95" s="7"/>
      <c r="F95" s="7"/>
      <c r="G95" s="8"/>
    </row>
    <row r="96" spans="5:7" ht="15">
      <c r="E96" s="7"/>
      <c r="F96" s="7"/>
      <c r="G96" s="8"/>
    </row>
    <row r="97" spans="1:7" ht="15">
      <c r="A97" s="1" t="s">
        <v>12</v>
      </c>
      <c r="E97" s="7"/>
      <c r="F97" s="7"/>
      <c r="G97" s="8"/>
    </row>
    <row r="98" spans="1:7" ht="15">
      <c r="A98" s="3" t="s">
        <v>78</v>
      </c>
      <c r="E98" s="7"/>
      <c r="F98" s="7"/>
      <c r="G98" s="8"/>
    </row>
    <row r="99" spans="1:7" ht="15">
      <c r="A99" s="2"/>
      <c r="C99" s="5" t="s">
        <v>81</v>
      </c>
      <c r="D99" s="5" t="s">
        <v>82</v>
      </c>
      <c r="E99" s="9" t="s">
        <v>83</v>
      </c>
      <c r="F99" s="9" t="s">
        <v>6</v>
      </c>
      <c r="G99" s="8"/>
    </row>
    <row r="100" spans="1:7" ht="15">
      <c r="A100" s="1" t="s">
        <v>70</v>
      </c>
      <c r="C100" s="1">
        <v>14</v>
      </c>
      <c r="D100" s="1">
        <v>0.5</v>
      </c>
      <c r="E100" s="7">
        <v>10000</v>
      </c>
      <c r="F100" s="7">
        <f>C100*D100*E100</f>
        <v>70000</v>
      </c>
      <c r="G100" s="8"/>
    </row>
    <row r="101" spans="5:7" ht="15">
      <c r="E101" s="7"/>
      <c r="F101" s="7"/>
      <c r="G101" s="8"/>
    </row>
    <row r="102" spans="1:7" ht="15">
      <c r="A102" s="1" t="s">
        <v>79</v>
      </c>
      <c r="E102" s="7"/>
      <c r="F102" s="7"/>
      <c r="G102" s="8"/>
    </row>
    <row r="103" spans="1:12" ht="15">
      <c r="A103" s="3" t="s">
        <v>80</v>
      </c>
      <c r="E103" s="7"/>
      <c r="F103" s="7"/>
      <c r="G103" s="8"/>
      <c r="J103"/>
      <c r="K103"/>
      <c r="L103"/>
    </row>
    <row r="104" spans="1:12" ht="15">
      <c r="A104" s="2"/>
      <c r="C104" s="5" t="s">
        <v>81</v>
      </c>
      <c r="D104" s="5" t="s">
        <v>82</v>
      </c>
      <c r="E104" s="9" t="s">
        <v>83</v>
      </c>
      <c r="F104" s="9" t="s">
        <v>6</v>
      </c>
      <c r="G104" s="8"/>
      <c r="J104"/>
      <c r="K104"/>
      <c r="L104"/>
    </row>
    <row r="105" spans="1:12" ht="15">
      <c r="A105" s="1" t="s">
        <v>38</v>
      </c>
      <c r="C105" s="1">
        <v>3</v>
      </c>
      <c r="D105" s="1">
        <v>3</v>
      </c>
      <c r="E105" s="7">
        <v>10000</v>
      </c>
      <c r="F105" s="7">
        <f>C105*D105*E105</f>
        <v>90000</v>
      </c>
      <c r="G105" s="8"/>
      <c r="J105"/>
      <c r="K105"/>
      <c r="L105"/>
    </row>
    <row r="106" spans="5:7" ht="15">
      <c r="E106" s="7"/>
      <c r="F106" s="7"/>
      <c r="G106" s="8"/>
    </row>
    <row r="107" spans="1:7" ht="15">
      <c r="A107" s="1" t="s">
        <v>84</v>
      </c>
      <c r="E107" s="7"/>
      <c r="F107" s="7"/>
      <c r="G107" s="8"/>
    </row>
    <row r="108" spans="1:7" ht="15">
      <c r="A108" s="3" t="s">
        <v>47</v>
      </c>
      <c r="E108" s="7"/>
      <c r="F108" s="7"/>
      <c r="G108" s="8"/>
    </row>
    <row r="109" spans="1:7" ht="15">
      <c r="A109" s="2"/>
      <c r="C109" s="5" t="s">
        <v>81</v>
      </c>
      <c r="D109" s="5" t="s">
        <v>85</v>
      </c>
      <c r="E109" s="9" t="s">
        <v>86</v>
      </c>
      <c r="F109" s="9" t="s">
        <v>6</v>
      </c>
      <c r="G109" s="8"/>
    </row>
    <row r="110" spans="1:7" ht="15">
      <c r="A110" s="1" t="s">
        <v>48</v>
      </c>
      <c r="C110" s="1">
        <v>14</v>
      </c>
      <c r="D110" s="1">
        <v>92</v>
      </c>
      <c r="E110" s="7">
        <v>50</v>
      </c>
      <c r="F110" s="7">
        <f>C110*D110*E110</f>
        <v>64400</v>
      </c>
      <c r="G110" s="8"/>
    </row>
    <row r="111" spans="5:7" ht="15">
      <c r="E111" s="7"/>
      <c r="F111" s="7"/>
      <c r="G111" s="8"/>
    </row>
    <row r="112" spans="1:7" ht="15">
      <c r="A112" s="1" t="s">
        <v>87</v>
      </c>
      <c r="E112" s="7"/>
      <c r="F112" s="7"/>
      <c r="G112" s="8"/>
    </row>
    <row r="113" spans="1:7" ht="15">
      <c r="A113" s="3" t="s">
        <v>39</v>
      </c>
      <c r="E113" s="7"/>
      <c r="F113" s="7"/>
      <c r="G113" s="8"/>
    </row>
    <row r="114" spans="1:7" ht="15">
      <c r="A114" s="2"/>
      <c r="D114" s="5" t="s">
        <v>4</v>
      </c>
      <c r="E114" s="9" t="s">
        <v>5</v>
      </c>
      <c r="F114" s="9" t="s">
        <v>6</v>
      </c>
      <c r="G114" s="8"/>
    </row>
    <row r="115" spans="1:7" ht="15">
      <c r="A115" s="1" t="s">
        <v>40</v>
      </c>
      <c r="D115" s="1">
        <v>14</v>
      </c>
      <c r="E115" s="7">
        <v>2000</v>
      </c>
      <c r="F115" s="7">
        <f>D115*E115</f>
        <v>28000</v>
      </c>
      <c r="G115" s="8"/>
    </row>
    <row r="116" spans="5:7" ht="15">
      <c r="E116" s="7"/>
      <c r="F116" s="7"/>
      <c r="G116" s="8">
        <f>SUM(F100+F105+F110+F115)</f>
        <v>252400</v>
      </c>
    </row>
    <row r="117" spans="5:7" ht="15">
      <c r="E117" s="7"/>
      <c r="F117" s="7"/>
      <c r="G117" s="8"/>
    </row>
    <row r="118" spans="1:7" ht="16.5">
      <c r="A118" s="11"/>
      <c r="B118" s="11"/>
      <c r="C118" s="11"/>
      <c r="D118" s="10" t="s">
        <v>72</v>
      </c>
      <c r="E118" s="12"/>
      <c r="F118" s="12"/>
      <c r="G118" s="14">
        <f>SUM(G8:G116)</f>
        <v>1337900</v>
      </c>
    </row>
    <row r="119" spans="1:7" ht="16.5">
      <c r="A119" s="11"/>
      <c r="B119" s="11"/>
      <c r="C119" s="11"/>
      <c r="D119" s="3"/>
      <c r="E119" s="12"/>
      <c r="F119" s="12"/>
      <c r="G119" s="1"/>
    </row>
    <row r="120" spans="1:14" s="11" customFormat="1" ht="16.5">
      <c r="A120" s="1"/>
      <c r="B120" s="1"/>
      <c r="C120" s="1"/>
      <c r="D120" s="1"/>
      <c r="E120" s="1"/>
      <c r="F120" s="1"/>
      <c r="G120" s="13"/>
      <c r="H120" s="12"/>
      <c r="N120"/>
    </row>
    <row r="121" spans="1:14" s="11" customFormat="1" ht="16.5">
      <c r="A121" s="1"/>
      <c r="B121" s="1"/>
      <c r="C121" s="1"/>
      <c r="D121" s="1"/>
      <c r="E121" s="1"/>
      <c r="F121" s="1"/>
      <c r="G121" s="2"/>
      <c r="N121"/>
    </row>
  </sheetData>
  <sheetProtection/>
  <printOptions horizontalCentered="1" verticalCentered="1"/>
  <pageMargins left="0.5" right="0" top="0.5" bottom="0.5" header="0.5" footer="0.5"/>
  <pageSetup fitToHeight="1" fitToWidth="1" orientation="portrait" scale="72"/>
  <rowBreaks count="1" manualBreakCount="1">
    <brk id="12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NOAA/AOML/PhOD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Smith</dc:creator>
  <cp:keywords/>
  <dc:description/>
  <cp:lastModifiedBy>Gustavo Goni</cp:lastModifiedBy>
  <cp:lastPrinted>2010-05-10T21:48:29Z</cp:lastPrinted>
  <dcterms:created xsi:type="dcterms:W3CDTF">2010-05-10T18:50:46Z</dcterms:created>
  <dcterms:modified xsi:type="dcterms:W3CDTF">2010-06-24T21:01:04Z</dcterms:modified>
  <cp:category/>
  <cp:version/>
  <cp:contentType/>
  <cp:contentStatus/>
</cp:coreProperties>
</file>